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\Desktop\VH 2022\"/>
    </mc:Choice>
  </mc:AlternateContent>
  <bookViews>
    <workbookView xWindow="0" yWindow="0" windowWidth="23040" windowHeight="9072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List1!$E$1:$E$362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4" i="1" l="1"/>
  <c r="G271" i="1" l="1"/>
  <c r="G275" i="1"/>
  <c r="F284" i="1"/>
  <c r="G281" i="1"/>
  <c r="I281" i="1" s="1"/>
  <c r="G279" i="1"/>
  <c r="I279" i="1" s="1"/>
  <c r="I273" i="1"/>
  <c r="G261" i="1"/>
  <c r="I267" i="1" s="1"/>
  <c r="G244" i="1"/>
  <c r="I260" i="1" s="1"/>
  <c r="G235" i="1"/>
  <c r="I238" i="1"/>
  <c r="G232" i="1"/>
  <c r="I234" i="1" s="1"/>
  <c r="G231" i="1"/>
  <c r="I231" i="1" s="1"/>
  <c r="G222" i="1"/>
  <c r="G194" i="1"/>
  <c r="G193" i="1"/>
  <c r="I193" i="1" s="1"/>
  <c r="G192" i="1"/>
  <c r="I192" i="1" s="1"/>
  <c r="I173" i="1"/>
  <c r="G165" i="1"/>
  <c r="G152" i="1"/>
  <c r="I162" i="1" s="1"/>
  <c r="G139" i="1"/>
  <c r="I150" i="1" s="1"/>
  <c r="G4" i="1"/>
  <c r="G137" i="1" l="1"/>
  <c r="I138" i="1" s="1"/>
  <c r="G80" i="1"/>
  <c r="I136" i="1" s="1"/>
  <c r="G72" i="1"/>
  <c r="I79" i="1" s="1"/>
  <c r="G69" i="1"/>
  <c r="I71" i="1" s="1"/>
  <c r="G62" i="1"/>
  <c r="I68" i="1" s="1"/>
  <c r="G50" i="1"/>
  <c r="I60" i="1" s="1"/>
  <c r="G61" i="1"/>
  <c r="I61" i="1" s="1"/>
  <c r="G47" i="1"/>
  <c r="G40" i="1" l="1"/>
  <c r="I46" i="1" s="1"/>
  <c r="G26" i="1"/>
  <c r="G20" i="1"/>
  <c r="I25" i="1" s="1"/>
  <c r="G17" i="1"/>
  <c r="I19" i="1" s="1"/>
  <c r="I11" i="1"/>
  <c r="G276" i="1" l="1"/>
  <c r="I278" i="1" s="1"/>
  <c r="G280" i="1"/>
  <c r="I280" i="1" s="1"/>
  <c r="G274" i="1"/>
  <c r="I274" i="1" s="1"/>
  <c r="G270" i="1"/>
  <c r="G268" i="1"/>
  <c r="I269" i="1" s="1"/>
  <c r="G240" i="1"/>
  <c r="I243" i="1" s="1"/>
  <c r="G239" i="1"/>
  <c r="I239" i="1" s="1"/>
  <c r="G230" i="1"/>
  <c r="I230" i="1" s="1"/>
  <c r="G228" i="1"/>
  <c r="I229" i="1" s="1"/>
  <c r="G225" i="1"/>
  <c r="I227" i="1" s="1"/>
  <c r="I224" i="1"/>
  <c r="I221" i="1"/>
  <c r="G191" i="1"/>
  <c r="I191" i="1" s="1"/>
  <c r="G190" i="1"/>
  <c r="G177" i="1"/>
  <c r="I189" i="1" s="1"/>
  <c r="G175" i="1"/>
  <c r="I176" i="1" s="1"/>
  <c r="G174" i="1"/>
  <c r="I174" i="1" s="1"/>
  <c r="G164" i="1"/>
  <c r="I164" i="1" s="1"/>
  <c r="G163" i="1"/>
  <c r="I163" i="1" s="1"/>
  <c r="I49" i="1"/>
  <c r="G39" i="1"/>
  <c r="G38" i="1"/>
  <c r="I38" i="1" s="1"/>
  <c r="I37" i="1"/>
  <c r="G15" i="1"/>
  <c r="I16" i="1" s="1"/>
  <c r="G12" i="1"/>
  <c r="I14" i="1" s="1"/>
  <c r="I39" i="1" l="1"/>
  <c r="I270" i="1"/>
  <c r="I190" i="1"/>
  <c r="I275" i="1"/>
</calcChain>
</file>

<file path=xl/sharedStrings.xml><?xml version="1.0" encoding="utf-8"?>
<sst xmlns="http://schemas.openxmlformats.org/spreadsheetml/2006/main" count="1180" uniqueCount="763">
  <si>
    <t>Třebechovice pod Orebem</t>
  </si>
  <si>
    <t>Stroj na výrobu točené zmrzliny</t>
  </si>
  <si>
    <t>Výměna oken v mateřské škole a vybavení šatny dětí</t>
  </si>
  <si>
    <t>Lesokruh, z.s.</t>
  </si>
  <si>
    <t>Elektronické, technické a další vybavení pro činnost spolku</t>
  </si>
  <si>
    <t>Schejbal Josef</t>
  </si>
  <si>
    <t>Pořízení stroje do zemědělství</t>
  </si>
  <si>
    <t>Spolek Pro Polánky</t>
  </si>
  <si>
    <t>Vybavení Společenského centra Prodejna, které provozuje Spolek Pro Polánky</t>
  </si>
  <si>
    <t>Pořízení zemědělského stroje - traktorový přívěs</t>
  </si>
  <si>
    <t>Lípa nad Orlicí</t>
  </si>
  <si>
    <t>Obraceč píce pro farmu v Lípě nad Orlicí</t>
  </si>
  <si>
    <t>Nový traktor pro Farma u řeky Orlice s.r.o.</t>
  </si>
  <si>
    <t>Shrnovač píce pro Farma u řeky Orlice s.r.o.</t>
  </si>
  <si>
    <t>Přepravník zvířat pro Farma u řeky Orlice s.r.o.</t>
  </si>
  <si>
    <t>Rozšíření kapacity bourárny</t>
  </si>
  <si>
    <t>Obec Lípa nad Orlicí</t>
  </si>
  <si>
    <t>Nové zásahové obleky pro JSDH Lípa nad Orlicí</t>
  </si>
  <si>
    <t>Rekonstrukce sociálního zařízení v ZŠ Lípa nad Orlicí</t>
  </si>
  <si>
    <t>Mrazící skříň pro bourárnu masa</t>
  </si>
  <si>
    <t>Automatická myčka přepravek pro bourárnu masa</t>
  </si>
  <si>
    <t>Orlické Podhůří</t>
  </si>
  <si>
    <t>Pavel Chalupa</t>
  </si>
  <si>
    <t>Oprava střechy a pořízení lisu na seno</t>
  </si>
  <si>
    <t>Jindřiška Faltýnková</t>
  </si>
  <si>
    <t>Obnova diskové sekačky píce</t>
  </si>
  <si>
    <t>Petr Pávek</t>
  </si>
  <si>
    <t xml:space="preserve">Pastevní technologie pro skot </t>
  </si>
  <si>
    <t>Obec Orlické Podhůří</t>
  </si>
  <si>
    <t>Obnova stezky ze Říček do Pazderny</t>
  </si>
  <si>
    <t>Základní škola a Mateřská škola Orlické Podhůří</t>
  </si>
  <si>
    <t>Inovace ve školním stravování</t>
  </si>
  <si>
    <t>Zázemí v mateřské škole Rviště</t>
  </si>
  <si>
    <t>Myslivecký spolek Orlické Podhůří</t>
  </si>
  <si>
    <t>Rozšíření zázemí mysliveckého spolku</t>
  </si>
  <si>
    <t>Vybavení hasičské zbrojnice Orlické Podhůří</t>
  </si>
  <si>
    <t>Ondřej Kaplan</t>
  </si>
  <si>
    <t>Vybavení truhlárny</t>
  </si>
  <si>
    <t>Miloš Pražák Truhlářství</t>
  </si>
  <si>
    <t>Polytechnická výchova na zahradě MŠ</t>
  </si>
  <si>
    <t>SH ČMS - Sbor dobrovolných hasičů Říčky - Orlické Podhůří</t>
  </si>
  <si>
    <t>Pořízení praporu pro SDH Říčky – Orlické Podhůří</t>
  </si>
  <si>
    <t>Technika pro společenské a kulturní akce</t>
  </si>
  <si>
    <t>Ubytování Perná</t>
  </si>
  <si>
    <t>V.L.K. tool s.r.o.</t>
  </si>
  <si>
    <t>Albrechtice nad Orlicí</t>
  </si>
  <si>
    <t>Rozvoj spolkové činnosti - rozvoj TKAC.</t>
  </si>
  <si>
    <t>RG RYCON z.s.</t>
  </si>
  <si>
    <t>Svídnice</t>
  </si>
  <si>
    <t>Modernizace provozu</t>
  </si>
  <si>
    <t>Rozvoz Chlenské uzeniny</t>
  </si>
  <si>
    <t>Obec Svídnice</t>
  </si>
  <si>
    <t>Odpočinkové stanoviště studánka</t>
  </si>
  <si>
    <t>Technické vybavení JPO V Svídnice</t>
  </si>
  <si>
    <t>Hřibiny - Ledská</t>
  </si>
  <si>
    <t>Traktor - údržba travních porostů</t>
  </si>
  <si>
    <t>Vybavení hasičské zbrojnice Ledská</t>
  </si>
  <si>
    <t>Lhoty u Potštejna</t>
  </si>
  <si>
    <t>Mgr. František Fryš</t>
  </si>
  <si>
    <t>Nákup středového nahrabovače pro sklizeň píce.</t>
  </si>
  <si>
    <t>Josef Peňáz</t>
  </si>
  <si>
    <t>Shrnovač píce pro farmu Josef Peňáz</t>
  </si>
  <si>
    <t>Vybavení statku</t>
  </si>
  <si>
    <t>Podpora místního zemědělství Šalda</t>
  </si>
  <si>
    <t>Lukáš Horáček</t>
  </si>
  <si>
    <t>Zlepšení mikroklima ve stáji pro dojnice</t>
  </si>
  <si>
    <t>Krchleby</t>
  </si>
  <si>
    <t>ZOPOS Přestavlky a.s.</t>
  </si>
  <si>
    <t>Sledování pohybové aktivity u jalovic</t>
  </si>
  <si>
    <t>Zámrsk</t>
  </si>
  <si>
    <t>Ing. Martin Pilař</t>
  </si>
  <si>
    <t>Mobilní nádrž na PHM a čelní nakladač na traktor</t>
  </si>
  <si>
    <t>Obec Zámrsk</t>
  </si>
  <si>
    <t>Drobné stavební úpravy hygienického zázemí v MŠ Zámrsk</t>
  </si>
  <si>
    <t>Choceň</t>
  </si>
  <si>
    <t>Ing. Marie Axlerová</t>
  </si>
  <si>
    <t>Technologie pro rostlinnou výrobu</t>
  </si>
  <si>
    <t>Technologie sušení</t>
  </si>
  <si>
    <t>Správa městských lesů Choceň</t>
  </si>
  <si>
    <t>Nákup lesního traktoru</t>
  </si>
  <si>
    <t>Město Choceň</t>
  </si>
  <si>
    <t>Altán u studánky</t>
  </si>
  <si>
    <t>Jaroslav Dostál</t>
  </si>
  <si>
    <t>Pořízení nové technologie pro balení hotových  jídel</t>
  </si>
  <si>
    <t>Miroslav Meňház</t>
  </si>
  <si>
    <t>Káva Krám</t>
  </si>
  <si>
    <t>Okruh stálých kontrol, lesní posilovna</t>
  </si>
  <si>
    <t>Knihovna Hemže</t>
  </si>
  <si>
    <t>Mateřská škola Kaštánek, Choceň</t>
  </si>
  <si>
    <t>Základní škola M. Choceňského, Choceň</t>
  </si>
  <si>
    <t>Realizace školní knihovny v Základní škole M. Choceňského, Choceň</t>
  </si>
  <si>
    <t>Junák - český skaut, středisko Skály Choceň, z. s.</t>
  </si>
  <si>
    <t>Vybavení pro skautskou klubovnu</t>
  </si>
  <si>
    <t>Kamínek - centrum pro rodinu, z. s.</t>
  </si>
  <si>
    <t>Vybavení učebny Kamínku - centra pro rodinu</t>
  </si>
  <si>
    <t>Okruh OCR ("Spartan") Choceň</t>
  </si>
  <si>
    <t>Hemže - Březenice z.s.</t>
  </si>
  <si>
    <t>Pořízení nábytku pro spolkovou činnost</t>
  </si>
  <si>
    <t>Mencl Tomáš</t>
  </si>
  <si>
    <t>Podpora místního zemědělství Mencl</t>
  </si>
  <si>
    <t>Kasta, spol. s.r.o.</t>
  </si>
  <si>
    <t>Nákup stroje</t>
  </si>
  <si>
    <t>Markýza</t>
  </si>
  <si>
    <t>Mateřská škola Stromovka, Choceň</t>
  </si>
  <si>
    <t>Přírodní učebna</t>
  </si>
  <si>
    <t>SaB Orli Choceň z.s.</t>
  </si>
  <si>
    <t>Podpora spolkové činnosti SaB Orli Choceň</t>
  </si>
  <si>
    <t>Chleny</t>
  </si>
  <si>
    <t>Chlenská uzenina modernizace provozu</t>
  </si>
  <si>
    <t>Mateřská škola Chleny</t>
  </si>
  <si>
    <t>Rekonstrukce kuchyně v Mateřské škole Chleny</t>
  </si>
  <si>
    <t>RUFALES s.r.o.</t>
  </si>
  <si>
    <t>Pořízení vozu</t>
  </si>
  <si>
    <t>Hladce do první třídy z Mateřské školy Chleny</t>
  </si>
  <si>
    <t>Obec Chleny</t>
  </si>
  <si>
    <t>Rozšíření spolkového života v obci</t>
  </si>
  <si>
    <t>Obec Podlesí</t>
  </si>
  <si>
    <t>Lesní altán a tělocvična</t>
  </si>
  <si>
    <t>Bezdíčková Růžena</t>
  </si>
  <si>
    <t>Pořízení techniky</t>
  </si>
  <si>
    <t>Dagmar Joch</t>
  </si>
  <si>
    <t>Zpevněné plochy pro koně</t>
  </si>
  <si>
    <t>Proruby</t>
  </si>
  <si>
    <t>Obec Proruby</t>
  </si>
  <si>
    <t>Nákup traktoru</t>
  </si>
  <si>
    <t>Výměna střešní krytiny</t>
  </si>
  <si>
    <t>Týniště nad Orlicí</t>
  </si>
  <si>
    <t>Město Týniště nad Orlicí</t>
  </si>
  <si>
    <t>Lesopark Voklik Týniště nad Orlicí</t>
  </si>
  <si>
    <t>Mateřská škola - U Dubu Týniště nad Orlicí, Družstevní 938</t>
  </si>
  <si>
    <t>Zlepšení prostředí v Mateřské škola - U Dubu - 3D zážitky</t>
  </si>
  <si>
    <t>Stavební činnost ZOPOS Přestavlky a.s.</t>
  </si>
  <si>
    <t>Borohrádek</t>
  </si>
  <si>
    <t>Pořízení vybavení pro občerstvení</t>
  </si>
  <si>
    <t>Pořízení čelní sekačky</t>
  </si>
  <si>
    <t>Mateřská škola Borohrádek, příspěvková organizace</t>
  </si>
  <si>
    <t>Církevní základní škola Borohrádek</t>
  </si>
  <si>
    <t>Kuchyň MŠ</t>
  </si>
  <si>
    <t xml:space="preserve">Soubor podlahových krytin </t>
  </si>
  <si>
    <t>Ing. Susová Marta</t>
  </si>
  <si>
    <t>Zjednodušení zemědělských prací na malé ekofarmě</t>
  </si>
  <si>
    <t>Běstovice</t>
  </si>
  <si>
    <t>Lesní workoutové hřiště Běstovice</t>
  </si>
  <si>
    <t>Obec Běstovice</t>
  </si>
  <si>
    <t>Pavel Michalec</t>
  </si>
  <si>
    <t>Běleč nad Orlicí</t>
  </si>
  <si>
    <t>Štěpánek Pavel</t>
  </si>
  <si>
    <t>Investice do rozvoje podnikání v oblastí pohostinstí</t>
  </si>
  <si>
    <t>Švec Miloš</t>
  </si>
  <si>
    <t>Nákup zemědělského stroje - secí kombinace</t>
  </si>
  <si>
    <t>Herní prvky na zahradě mateřské školy</t>
  </si>
  <si>
    <t>Oucmanice</t>
  </si>
  <si>
    <t>Obec Oucmanice</t>
  </si>
  <si>
    <t>Dobříkov</t>
  </si>
  <si>
    <t>Hrdý Richard</t>
  </si>
  <si>
    <t>Nákup kompaktoru</t>
  </si>
  <si>
    <t>Obec Dobříkov</t>
  </si>
  <si>
    <t>Rekonstrukce a doplnění vybavení kuchyně ZŠ a MŠ Dobříkov</t>
  </si>
  <si>
    <t>Sruby</t>
  </si>
  <si>
    <t>Obec Sruby</t>
  </si>
  <si>
    <t>Jeníkovice</t>
  </si>
  <si>
    <t>Dotřel Jaromír</t>
  </si>
  <si>
    <t>Lesní svět pod Turkem</t>
  </si>
  <si>
    <t>Bolehošť</t>
  </si>
  <si>
    <t>Prima zahrada a školní kuchyň ZŠ a MŠ Bolehošť</t>
  </si>
  <si>
    <t>Plane Verti s.r.o.</t>
  </si>
  <si>
    <t>Modernizace ve společnosti Plane Verti</t>
  </si>
  <si>
    <t>Čermná nad Orlicí</t>
  </si>
  <si>
    <t>Odpočinkové místo v Číčové</t>
  </si>
  <si>
    <t>Obec Čermná nad Orlicí</t>
  </si>
  <si>
    <t>Koldín</t>
  </si>
  <si>
    <t>Obec Koldín</t>
  </si>
  <si>
    <t>Vybavení Komunitního centra Koldín</t>
  </si>
  <si>
    <t>Zeman Aleš</t>
  </si>
  <si>
    <t>Zeman Miloš</t>
  </si>
  <si>
    <t>VYBAVENÍ STROJE PRO ZEMĚDĚLSKOU PRVOVÝROBU</t>
  </si>
  <si>
    <t>NÁKUP STROJE PRO ZEMĚDĚLSKOU PRVOVÝROBU</t>
  </si>
  <si>
    <t>Hasičská zbrojnice Koldín</t>
  </si>
  <si>
    <t>Rekonstrukce kuchyně a herní prvky v MŠ Koldín</t>
  </si>
  <si>
    <t>Vysoký Újezd</t>
  </si>
  <si>
    <t>Římskokatolická farnost Třebechovice pod Orebem</t>
  </si>
  <si>
    <t>Rekonstrukce elektroinstalace v kostele sv. Jakuba na Vysokém Újezdě</t>
  </si>
  <si>
    <t>Manipulační ohrada pro malá hospodářská zvířata</t>
  </si>
  <si>
    <t>Černilov</t>
  </si>
  <si>
    <t>Masarykova jubilejní základní škola a mateřská škola , Černilov</t>
  </si>
  <si>
    <t>OBEC ČERNILOV</t>
  </si>
  <si>
    <t>Hrajeme si, vaříme a tvoříme v zahradě</t>
  </si>
  <si>
    <t>PRIMA ŠKOLNÍ KUCHYŇ A JÍDELNA</t>
  </si>
  <si>
    <t>Naše školka</t>
  </si>
  <si>
    <t>Svatý Jiří</t>
  </si>
  <si>
    <t>Obec Svatý Jiří</t>
  </si>
  <si>
    <t>Oprava střechy hasičské zbrojnice Svatý Jiří</t>
  </si>
  <si>
    <t>Mostek</t>
  </si>
  <si>
    <t>Hlávka Petr</t>
  </si>
  <si>
    <t>Častolovice</t>
  </si>
  <si>
    <t>Myslivecký spolek, Olešná</t>
  </si>
  <si>
    <t>Pořízení židlí a výměna oken chaty Častolovice</t>
  </si>
  <si>
    <t>Kostelec nad Orlicí</t>
  </si>
  <si>
    <t>Nákup olepovacího stroje</t>
  </si>
  <si>
    <t>H&amp;H Castle Cafe s.r.o.</t>
  </si>
  <si>
    <t>H&amp;H FOOD TRUCK</t>
  </si>
  <si>
    <t>Skořenice</t>
  </si>
  <si>
    <t>Obec Skořenice</t>
  </si>
  <si>
    <t>Altán na půl cesty</t>
  </si>
  <si>
    <t>Ledce</t>
  </si>
  <si>
    <t>Pivovar Ovipistán s.r.o.</t>
  </si>
  <si>
    <t>Rozvoj Pivovaru Ovipistán</t>
  </si>
  <si>
    <t>Sudslava</t>
  </si>
  <si>
    <t>Genius loci Sudslava z.s.</t>
  </si>
  <si>
    <t>Pořízení keramické pece pro spolkovou činnost</t>
  </si>
  <si>
    <t>Obec Sudslava</t>
  </si>
  <si>
    <t>Vybavení pro obecní a spolkovou činnost</t>
  </si>
  <si>
    <t>Újezd u Chocně</t>
  </si>
  <si>
    <t>Obec Újezd u Chocně</t>
  </si>
  <si>
    <t>Vybavení hasičské zbrojnice Újezd u Chocně</t>
  </si>
  <si>
    <t>Vrbice</t>
  </si>
  <si>
    <t>Petr Balous</t>
  </si>
  <si>
    <t>Investice do strojního vybavení</t>
  </si>
  <si>
    <t>Velká Skrovnice</t>
  </si>
  <si>
    <t>Nicol Krčmářová</t>
  </si>
  <si>
    <t>Blešno</t>
  </si>
  <si>
    <t>Obec Blešno</t>
  </si>
  <si>
    <t>Venkovní vybavení a mobiliář do klubovny</t>
  </si>
  <si>
    <t>Očelice</t>
  </si>
  <si>
    <t>Nákup zahradního párty stanu a modernizace betonové plochy pod párty stan.</t>
  </si>
  <si>
    <t>TECHRAMO s.r.o</t>
  </si>
  <si>
    <t>Technické a IT vybavení kanceláře a dílny provozovny TECHRAMO s.r.o.</t>
  </si>
  <si>
    <t>VLADISLAV VRÁTIL</t>
  </si>
  <si>
    <t>PAVEL CHALUPA</t>
  </si>
  <si>
    <t>OBEC ALBRECHTICE NAD ORLICÍ</t>
  </si>
  <si>
    <t>Workoutové hřiště Albrechtice nad Orlicí</t>
  </si>
  <si>
    <t>ZOPOS, A.S.</t>
  </si>
  <si>
    <t>FARMA U ŘEKY ORLICE, S.R.O.</t>
  </si>
  <si>
    <t>ING. JOSEF VANICKÝ</t>
  </si>
  <si>
    <t>Farma u řeky Orlice s.r.o.</t>
  </si>
  <si>
    <t>Jiří Šalda st.</t>
  </si>
  <si>
    <t>LOSKOT interiéry s.r.o.</t>
  </si>
  <si>
    <t xml:space="preserve">ZOPOS a.s. </t>
  </si>
  <si>
    <t>TECHRAMO s.r.o.</t>
  </si>
  <si>
    <t>LKK s.r.o. - KAŠPAR Piano s.r.o. ???</t>
  </si>
  <si>
    <t>SH ČMS - Sbor dobrovolných hasičů Říčky</t>
  </si>
  <si>
    <t>Podpora spolkové činnosti SDH Říčky</t>
  </si>
  <si>
    <t>Odpočinkové místo Oucmanice</t>
  </si>
  <si>
    <t xml:space="preserve">Zahrada v přírodním stylu </t>
  </si>
  <si>
    <t>Mateřská škola, Třebechovice pod Orebem</t>
  </si>
  <si>
    <t>OBEC HŘIBINY-LEDSKÁ</t>
  </si>
  <si>
    <t>Podstavek Ondřej</t>
  </si>
  <si>
    <t>Knihovna Sruby</t>
  </si>
  <si>
    <t>OBEC BOLEHOŠŤ</t>
  </si>
  <si>
    <t>Šalda Jiří, Mgr.</t>
  </si>
  <si>
    <t>pořízení techniky</t>
  </si>
  <si>
    <t>Podlesí</t>
  </si>
  <si>
    <t>nákup techniky</t>
  </si>
  <si>
    <t>Modernizace truhlářství Pražák</t>
  </si>
  <si>
    <t>Myšák Jiří - truhl.</t>
  </si>
  <si>
    <t>Josef Schejbal</t>
  </si>
  <si>
    <t>Nákup ovíječky baliků</t>
  </si>
  <si>
    <t>OBEC OČELICE</t>
  </si>
  <si>
    <t>Nový altán v MŠ Lípa nad Orlicí</t>
  </si>
  <si>
    <t>Městys Častolovice</t>
  </si>
  <si>
    <t>Dovybavení místní knihovny Častolovice</t>
  </si>
  <si>
    <t>Integrovaná základní škola a mateřská škola Sruby</t>
  </si>
  <si>
    <t>Rozvíjení IT kompetencí v MŠ</t>
  </si>
  <si>
    <t>Mateřská škola Vostelčice, Choceň</t>
  </si>
  <si>
    <t>Informatika pro MŠ Vostelčice</t>
  </si>
  <si>
    <t>Myslivecký spolek Habřina Librantice</t>
  </si>
  <si>
    <t>Pořízení mobiliáře</t>
  </si>
  <si>
    <t>Librantice</t>
  </si>
  <si>
    <t>Nákup stroje pro podmítku a předseťovou přípravu půdy s přívěsem</t>
  </si>
  <si>
    <t>Pořízení zemědělského stroje - nakladač</t>
  </si>
  <si>
    <t>Venkovní učebna a její vybavení</t>
  </si>
  <si>
    <t>Chlebný s. r. o.</t>
  </si>
  <si>
    <t>Vestavba nákladního automobilu</t>
  </si>
  <si>
    <t>Nákup diskového podmítače</t>
  </si>
  <si>
    <t>Mateřská škola Záměstí, Choceň</t>
  </si>
  <si>
    <t>Zdravý odpočinek</t>
  </si>
  <si>
    <t>Pořízení rozmetadla hnojiv</t>
  </si>
  <si>
    <t>Základní škola a Mateřská škola Dobříkov</t>
  </si>
  <si>
    <t>Ať se všem ve škole líbí</t>
  </si>
  <si>
    <t>Základní umělecká škola Choceň</t>
  </si>
  <si>
    <t>Vybaní pro kulturní akce pořádané na nádvoří zámku</t>
  </si>
  <si>
    <t>Vrátil Vladislav</t>
  </si>
  <si>
    <t>Nový návěs pro farmu v Lípě nad Orlicí</t>
  </si>
  <si>
    <t>Kuchyň MŠ II.</t>
  </si>
  <si>
    <t>Obec Nasavrky</t>
  </si>
  <si>
    <t>Vozík pro JPO</t>
  </si>
  <si>
    <t>Nasavrky u Chocně</t>
  </si>
  <si>
    <t>Vybavení pro spolkovou činnost v Orlickém Podhůří</t>
  </si>
  <si>
    <t>Lesní mateřská škola Lesokruh</t>
  </si>
  <si>
    <t>Zázemí lesní mateřské školky Lesokruh</t>
  </si>
  <si>
    <t>K.O.B. Choceň, z.s.</t>
  </si>
  <si>
    <t>Vybavení K.O.B. Choceň, z.s.</t>
  </si>
  <si>
    <t>Přístřešek a stojany na kola</t>
  </si>
  <si>
    <t>Vladimír Svíčka</t>
  </si>
  <si>
    <t>Nákup vozu na přepravu balíků</t>
  </si>
  <si>
    <t>Základní škola a mateřská škola Orlické Podhůří</t>
  </si>
  <si>
    <t>Vybavení třídy v MŠ Rviště</t>
  </si>
  <si>
    <t>Renovace sborovny pedagogů 2. stupně</t>
  </si>
  <si>
    <t>ZŠ a MŠ Bolehošť</t>
  </si>
  <si>
    <t>Pískoviště na školní zahradě</t>
  </si>
  <si>
    <t>Červinka Pavel</t>
  </si>
  <si>
    <t>Pořízení vybavení pro rozvoj nezemědělské činnosti</t>
  </si>
  <si>
    <t>Zdelov</t>
  </si>
  <si>
    <t>Knihovna Dvořisko, Choceň</t>
  </si>
  <si>
    <t>Czech Brewmasters s.r.o.</t>
  </si>
  <si>
    <t>Přidružená výrobní kapacita pro dozrávání piva</t>
  </si>
  <si>
    <t>Vyvážecí vlek</t>
  </si>
  <si>
    <t>Renovace knihovny a dovybavení Komunitního centra Koldín</t>
  </si>
  <si>
    <t>Žádost o čelní nakladač</t>
  </si>
  <si>
    <t>Venkovní mobiliář a párty stany</t>
  </si>
  <si>
    <t>Obec Libřice</t>
  </si>
  <si>
    <t>Obnova a pořízení nového vybavení JSDHO obce Libřice</t>
  </si>
  <si>
    <t>Libřice</t>
  </si>
  <si>
    <t>Obec Bošín</t>
  </si>
  <si>
    <t>Vybavení pro obecní úřad Bošín - Rozšíření spolkového života v obci</t>
  </si>
  <si>
    <t>Bošín</t>
  </si>
  <si>
    <t>SH ČMS - Sbor dobrovolných hasičů Libřice</t>
  </si>
  <si>
    <t>Mobiliář pro kulturní, spolkové a společenské akce.</t>
  </si>
  <si>
    <t>Mateřská škola Koldín, okres Ústí nad Orlicí</t>
  </si>
  <si>
    <t>Vybavení vzdělávací místnosti</t>
  </si>
  <si>
    <t>Miroslav Houdek</t>
  </si>
  <si>
    <t>POŘÍZENÍ ROZMETADLA PRŮMYSLOVÝCH HNOJIV</t>
  </si>
  <si>
    <t>Art media connection, z.s.</t>
  </si>
  <si>
    <t>Hudební workshopy a interaktivní vzdělávání.</t>
  </si>
  <si>
    <t>Pořízení obecního mobiliáře pro Obec Újezd u Chocně</t>
  </si>
  <si>
    <t>Technologie pro zpracování dřeva</t>
  </si>
  <si>
    <t>Investice do zemědělské prvovýroby - rozdružovač</t>
  </si>
  <si>
    <t>MŠ Stromovka</t>
  </si>
  <si>
    <t>IT vybavení do MŠ Stromovka</t>
  </si>
  <si>
    <t>Město Kostelec nad Orlicí</t>
  </si>
  <si>
    <t>Společně po celý rok</t>
  </si>
  <si>
    <t>Soňa Toucová</t>
  </si>
  <si>
    <t>Pořízení keramické pece a vybavení</t>
  </si>
  <si>
    <t>Myslivecký spolek Zelené háje Albrechtice nad Orlicí</t>
  </si>
  <si>
    <t>Výstavba a vybavení klubovny</t>
  </si>
  <si>
    <t>Aleš Zeman</t>
  </si>
  <si>
    <t>Podpora nezemědělského podnikání</t>
  </si>
  <si>
    <t>Truhlářská dílna - podpora dalšího rozvoje</t>
  </si>
  <si>
    <t>Dům dětí a mládeže Choceň</t>
  </si>
  <si>
    <t>Vybavení pro kulturní akce DDM Choceň</t>
  </si>
  <si>
    <t>Atonín Přibyl</t>
  </si>
  <si>
    <t>Rozvoj malého podnikátní ve Štěnkově</t>
  </si>
  <si>
    <t>SK Klackaři Kostelec nad Orlicí, z.s.</t>
  </si>
  <si>
    <t>Pořízení 2ks mobilních výsledkových tabulí</t>
  </si>
  <si>
    <t>Borovnice</t>
  </si>
  <si>
    <t>CELKEM</t>
  </si>
  <si>
    <t>Místo realizace projektu</t>
  </si>
  <si>
    <t>Název žadatele</t>
  </si>
  <si>
    <t>Název projektu</t>
  </si>
  <si>
    <t>Výše dotace</t>
  </si>
  <si>
    <t>Počet obyvatel</t>
  </si>
  <si>
    <t>Přepočet na obyvatele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</si>
  <si>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</si>
  <si>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</si>
  <si>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</si>
  <si>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</si>
  <si>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</si>
  <si>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</si>
  <si>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</si>
  <si>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</si>
  <si>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</si>
  <si>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</si>
  <si>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</si>
  <si>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</si>
  <si>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</si>
  <si>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</si>
  <si>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</si>
  <si>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</si>
  <si>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</si>
  <si>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</si>
  <si>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</si>
  <si>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</si>
  <si>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</si>
  <si>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</si>
  <si>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</si>
  <si>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</si>
  <si>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</si>
  <si>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</si>
  <si>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</si>
  <si>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</si>
  <si>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</si>
  <si>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</si>
  <si>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</si>
  <si>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</si>
  <si>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</si>
  <si>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</si>
  <si>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</si>
  <si>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</si>
  <si>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</si>
  <si>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</si>
  <si>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</si>
  <si>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</si>
  <si>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</si>
  <si>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</si>
  <si>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</si>
  <si>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</si>
  <si>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</si>
  <si>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</si>
  <si>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</si>
  <si>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</si>
  <si>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</si>
  <si>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</si>
  <si>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</si>
  <si>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</si>
  <si>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</si>
  <si>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</si>
  <si>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</si>
  <si>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</si>
  <si>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</si>
  <si>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</si>
  <si>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</si>
  <si>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</si>
  <si>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</si>
  <si>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</si>
  <si>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</si>
  <si>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</si>
  <si>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</si>
  <si>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</si>
  <si>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</si>
  <si>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</si>
  <si>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</si>
  <si>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</si>
  <si>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</si>
  <si>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</si>
  <si>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</si>
  <si>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</si>
  <si>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</si>
  <si>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</si>
  <si>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</si>
  <si>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</si>
  <si>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</si>
  <si>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</si>
  <si>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</si>
  <si>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</si>
  <si>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</si>
  <si>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</si>
  <si>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</si>
  <si>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</si>
  <si>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</si>
  <si>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</si>
  <si>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</si>
  <si>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</si>
  <si>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</si>
  <si>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</si>
  <si>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</si>
  <si>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</si>
  <si>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</si>
  <si>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</si>
  <si>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</si>
  <si>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</si>
  <si>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</si>
  <si>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</si>
  <si>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</si>
  <si>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</si>
  <si>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</si>
  <si>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</si>
  <si>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</si>
  <si>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</si>
  <si>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</si>
  <si>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</si>
  <si>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</si>
  <si>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</si>
  <si>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</si>
  <si>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</si>
  <si>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</si>
  <si>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</si>
  <si>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</si>
  <si>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</si>
  <si>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</si>
  <si>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</si>
  <si>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</si>
  <si>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</si>
  <si>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</si>
  <si>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</si>
  <si>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</si>
  <si>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</si>
  <si>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</si>
  <si>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</si>
  <si>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</si>
  <si>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</si>
  <si>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</si>
  <si>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</si>
  <si>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</si>
  <si>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</si>
  <si>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</si>
  <si>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</si>
  <si>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</si>
  <si>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</si>
  <si>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</si>
  <si>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</si>
  <si>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</si>
  <si>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</si>
  <si>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</si>
  <si>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</si>
  <si>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</si>
  <si>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</si>
  <si>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</si>
  <si>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</si>
  <si>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</si>
  <si>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</si>
  <si>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</si>
  <si>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</si>
  <si>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</si>
  <si>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</si>
  <si>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</si>
  <si>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</si>
  <si>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</si>
  <si>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</si>
  <si>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</si>
  <si>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</si>
  <si>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</si>
  <si>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</si>
  <si>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</si>
  <si>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</si>
  <si>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</si>
  <si>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</si>
  <si>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</si>
  <si>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</si>
  <si>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</si>
  <si>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</si>
  <si>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</si>
  <si>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</si>
  <si>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</si>
  <si>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</si>
  <si>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RG Rycon, z.s.</t>
  </si>
  <si>
    <t>Technologický klub Albrechtice - TKAC</t>
  </si>
  <si>
    <t>Technologický klub Albrechtice - TKAC II.</t>
  </si>
  <si>
    <t>Rekonstrukce chodníku v obci Blešno podél silnice</t>
  </si>
  <si>
    <t>Obec Bolehošť</t>
  </si>
  <si>
    <t>Výstavba chodníků v obci Bolehošť</t>
  </si>
  <si>
    <t>Výstavba chodníků v obci Bolehošť II</t>
  </si>
  <si>
    <t>Město Borohrádek</t>
  </si>
  <si>
    <t>Odborná učebna IT a polytechniky ZŠ T. G. Masaryka Borohrádek</t>
  </si>
  <si>
    <t>Základní škola T. G. Masaryka Borohrádek</t>
  </si>
  <si>
    <t>Multifunkční  učebna ZŠ Borohrádek</t>
  </si>
  <si>
    <t>Základní škola a mateřská škola Častolovice</t>
  </si>
  <si>
    <t>Moderní škola pro 21. století</t>
  </si>
  <si>
    <t>Digitalizace jazykové učebny na ZŠ a MŠ Častolovice</t>
  </si>
  <si>
    <t>Komunitní centrum Častolovice</t>
  </si>
  <si>
    <t>Cyklostezka s chodníkem v městysi Častolovice</t>
  </si>
  <si>
    <t>Chodník podél silnice III/3172, Čermná nad Orlicí</t>
  </si>
  <si>
    <t>Masarykova jubilejní základní škola a mateřská škola, Černilov</t>
  </si>
  <si>
    <t>Jsme online a objevujeme</t>
  </si>
  <si>
    <t>Laboratoř pozná(vá)ní</t>
  </si>
  <si>
    <t>Robotika v Černilově</t>
  </si>
  <si>
    <t>Digitalizace výuky cizích jazyků na ZŠ a MŠ Černilov</t>
  </si>
  <si>
    <t>Obec Černilov</t>
  </si>
  <si>
    <t>Chodník v místní části Újezd, Černilov</t>
  </si>
  <si>
    <t>Modernizace stávajícího chodníku na poz.p.č. 915/11 Dobříkov</t>
  </si>
  <si>
    <t>Stavba chodníků  - ZTV 21 RD k. ú. Dobříkov</t>
  </si>
  <si>
    <t>Chodník Malá Ledská</t>
  </si>
  <si>
    <t>Polytechnická učebna</t>
  </si>
  <si>
    <t>Řemeslné a rukodělné dílny pro školní klub</t>
  </si>
  <si>
    <t>Školní klub s technikou a robotikou</t>
  </si>
  <si>
    <t>Učebna chemie a fyziky</t>
  </si>
  <si>
    <t>Multimediální učebna</t>
  </si>
  <si>
    <t>Rekonstrukce žákovské kuchyně</t>
  </si>
  <si>
    <t>Chodník v ulici Stromovka</t>
  </si>
  <si>
    <t>Modernizace cyklostezky včetně lávky u tenisových kurtů</t>
  </si>
  <si>
    <t>Chodník - komunikace ulice Nad Tunelem</t>
  </si>
  <si>
    <t>Komunitní centrum Dvořisko</t>
  </si>
  <si>
    <t>Pokračování chodníku v ul. Vysokomýtská</t>
  </si>
  <si>
    <t>Římskokatolická farnost - děkanství Choceň</t>
  </si>
  <si>
    <t>Komunitní centrum sv. Františka</t>
  </si>
  <si>
    <t>Základní škola Sv. Čecha, Choceň</t>
  </si>
  <si>
    <t>Oprava učebny technického vyučování</t>
  </si>
  <si>
    <t>Zařízení sociální péče Choceň</t>
  </si>
  <si>
    <t>Nákup dvou osobních automobilů pro PS Choceň</t>
  </si>
  <si>
    <t>Chodník v ulici Na Bílé, Choceň</t>
  </si>
  <si>
    <t>Komunitní centrum Koldín</t>
  </si>
  <si>
    <t>Modernizace chodníku Gallova v Kostelci nad Orlicí</t>
  </si>
  <si>
    <t>Veřejná prostranství Kostelec nad Orlicí</t>
  </si>
  <si>
    <t>Obec Lhoty u Potštejna</t>
  </si>
  <si>
    <t>Venkovní učebna ZŠ Lhoty u Potštejna</t>
  </si>
  <si>
    <t>Lípa nad Orlicí - Bezpečný chodník od MŠ k ZŠ</t>
  </si>
  <si>
    <t>Odborná učebna pro školní a mimoškolní vzdělávání</t>
  </si>
  <si>
    <t>Rozvoj klíčových kompetencí v ZŠ Orlické Podhůří</t>
  </si>
  <si>
    <t>Škola pro všechny - ZŠ a MŠ Orlické Podhůří</t>
  </si>
  <si>
    <t>Chodník k Borečku</t>
  </si>
  <si>
    <t>Komunitní centrum Rviště</t>
  </si>
  <si>
    <t>Chodník Rviště (od křižovatky směr Rozsocha)</t>
  </si>
  <si>
    <t>Ekocentrum Paleta, z.s.</t>
  </si>
  <si>
    <t>Zahrada a příroda jako učebna</t>
  </si>
  <si>
    <t>Slatina</t>
  </si>
  <si>
    <t>Obec Slatina</t>
  </si>
  <si>
    <t>Komunitní centrum Slatina</t>
  </si>
  <si>
    <t>Komunitní centrum pro obec Sudslava</t>
  </si>
  <si>
    <t>Oblastní charita Hradec Králové</t>
  </si>
  <si>
    <t>Nákup tří osobních automobilů pro CHPS Třebechovice pod Orebem</t>
  </si>
  <si>
    <t>Základní škola, Třebechovice pod Orebem</t>
  </si>
  <si>
    <t xml:space="preserve">Modernizace výuky fyziky na ZŠ Třebechovice p. O. </t>
  </si>
  <si>
    <t>Město Třebechovice pod Orebem</t>
  </si>
  <si>
    <t>Rekonstrukce chodníků v ulici Trčkova, Třebechovice pod Orebem</t>
  </si>
  <si>
    <t>Základní škola Týniště nad Orlicí</t>
  </si>
  <si>
    <t>Modernizace školních dílem</t>
  </si>
  <si>
    <t>Cvičná kuchyně Týniště nad Orlicí</t>
  </si>
  <si>
    <t>Vraclav</t>
  </si>
  <si>
    <t>Základní škola a Mateřská škola Vraclav</t>
  </si>
  <si>
    <t>Učíme se na vzduchu a používáme moderní technologie v ZŠ Vraclav</t>
  </si>
  <si>
    <t>Návrat k řemeslům na ZŠ a MŠ Vraclav</t>
  </si>
  <si>
    <t>Zkvalitnění vzdělávání na ZŠ Zámrsk</t>
  </si>
  <si>
    <t>Zářecká Lhota</t>
  </si>
  <si>
    <t>Obec Zářecká Lhota</t>
  </si>
  <si>
    <t>Pokračování stezky pro chodce a pro cyklisty v obci Zářecká Lhota</t>
  </si>
  <si>
    <t>PRV</t>
  </si>
  <si>
    <t>IROP</t>
  </si>
  <si>
    <t xml:space="preserve">VŠECHNY PROJEKTY- Podpořené projekty </t>
  </si>
  <si>
    <t>Dítě v srdce, z.s.</t>
  </si>
  <si>
    <t>Perinatální a paliativní péče - rozšíření služeb</t>
  </si>
  <si>
    <t>DDM Kostelec nad Orlicí</t>
  </si>
  <si>
    <t>Příměstské tábory Kostelec</t>
  </si>
  <si>
    <t>OP Z</t>
  </si>
  <si>
    <t>Kamínek - centrum pro rodinu, z.s.</t>
  </si>
  <si>
    <t>Částečné úvazky pro osoby znevýhodněné na trhu práce</t>
  </si>
  <si>
    <t>Skok do života o.p.s.</t>
  </si>
  <si>
    <t>La Farma</t>
  </si>
  <si>
    <t>NAD ORLICÍ, o.p.s.</t>
  </si>
  <si>
    <t>Prázdniny  a tábory s Nad Orlicí, o.p.s.</t>
  </si>
  <si>
    <t>Kosořín</t>
  </si>
  <si>
    <t>Základní škola a mateřská škola</t>
  </si>
  <si>
    <t xml:space="preserve">Výukové pomůcky </t>
  </si>
  <si>
    <t>MAP</t>
  </si>
  <si>
    <t>Základní škola a mateřská škola Bolehošť</t>
  </si>
  <si>
    <t>Základní škola T.G. Masaryka Borohrádek, příspěvková organizace</t>
  </si>
  <si>
    <t xml:space="preserve">Církevní základní škola Borohrádek </t>
  </si>
  <si>
    <t>Mateřská škola Borohrádek</t>
  </si>
  <si>
    <t>Masarykova základní škola a mateřská škola, Čermná nad Orlicí</t>
  </si>
  <si>
    <t>Čestice</t>
  </si>
  <si>
    <t xml:space="preserve">Základní škola a Mateřská škola, Čestice </t>
  </si>
  <si>
    <t xml:space="preserve">Mateřská škola </t>
  </si>
  <si>
    <t>Základní škola Sv. Čecha</t>
  </si>
  <si>
    <t>Základní škola M. Choceňského</t>
  </si>
  <si>
    <t>Mateřská škola Stromovka</t>
  </si>
  <si>
    <t>Mateřská škola Kaštánek</t>
  </si>
  <si>
    <t>Mateřská škola Vostelčice</t>
  </si>
  <si>
    <t>Mateřská škola Záměstí</t>
  </si>
  <si>
    <t>ZUŠ Choceň</t>
  </si>
  <si>
    <t>Mateřská škola Kostelec nad Orlicí, Krupkova 1411</t>
  </si>
  <si>
    <t>Mateřská škola Kostelec nad Orlicí, Mánesova 987</t>
  </si>
  <si>
    <t>Základní škola a Mateřská škola, Lípa nad Orlicí</t>
  </si>
  <si>
    <t>Olešnice</t>
  </si>
  <si>
    <t>Základní škola, Olešnice</t>
  </si>
  <si>
    <t>Mateřská škola - Město, Týniště nad Orlicí, Lipská 259</t>
  </si>
  <si>
    <t>Mateřská škola - U Dubu, Týniště nad Orlicí, Družstevní 938</t>
  </si>
  <si>
    <t>Žďár nad Orlicí</t>
  </si>
  <si>
    <t>Základní škola a mateřská škola, Žďár nad Orlicí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</si>
  <si>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</si>
  <si>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</si>
  <si>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</si>
  <si>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</si>
  <si>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</si>
  <si>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</si>
  <si>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</si>
  <si>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</si>
  <si>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</si>
  <si>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</si>
  <si>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</si>
  <si>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</si>
  <si>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</si>
  <si>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</si>
  <si>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</si>
  <si>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</si>
  <si>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</si>
  <si>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</si>
  <si>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</si>
  <si>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</si>
  <si>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</si>
  <si>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</si>
  <si>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</si>
  <si>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</si>
  <si>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</si>
  <si>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</si>
  <si>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</si>
  <si>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</si>
  <si>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</si>
  <si>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</si>
  <si>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</si>
  <si>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</si>
  <si>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</si>
  <si>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</si>
  <si>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</si>
  <si>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</si>
  <si>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</si>
  <si>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</si>
  <si>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</si>
  <si>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</si>
  <si>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</si>
  <si>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</si>
  <si>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</si>
  <si>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</si>
  <si>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</si>
  <si>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</si>
  <si>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</si>
  <si>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</si>
  <si>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</si>
  <si>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</si>
  <si>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</si>
  <si>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</si>
  <si>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</si>
  <si>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</si>
  <si>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</si>
  <si>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</si>
  <si>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</si>
  <si>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</si>
  <si>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</si>
  <si>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</si>
  <si>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</si>
  <si>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</si>
  <si>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</si>
  <si>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</si>
  <si>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</si>
  <si>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</si>
  <si>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</si>
  <si>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</si>
  <si>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</si>
  <si>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</si>
  <si>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</si>
  <si>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</si>
  <si>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</si>
  <si>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</si>
  <si>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</si>
  <si>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</si>
  <si>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</si>
  <si>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</si>
  <si>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</si>
  <si>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</si>
  <si>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</si>
  <si>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</si>
  <si>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</si>
  <si>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</si>
  <si>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</si>
  <si>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</si>
  <si>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</si>
  <si>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</si>
  <si>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</si>
  <si>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</si>
  <si>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</si>
  <si>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</si>
  <si>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</si>
  <si>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</si>
  <si>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</si>
  <si>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</si>
  <si>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</si>
  <si>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</si>
  <si>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</si>
  <si>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Jílovice</t>
  </si>
  <si>
    <t>Kostelecké Horky</t>
  </si>
  <si>
    <t>Libníkovice</t>
  </si>
  <si>
    <t>Plchovice</t>
  </si>
  <si>
    <t>Polom</t>
  </si>
  <si>
    <t>Seč</t>
  </si>
  <si>
    <t>Výrava</t>
  </si>
  <si>
    <t>OP VVV</t>
  </si>
  <si>
    <t>Šablony pro NNO</t>
  </si>
  <si>
    <t xml:space="preserve">SDH Říčky </t>
  </si>
  <si>
    <t>Rodes, z.s.</t>
  </si>
  <si>
    <t>272.</t>
  </si>
  <si>
    <t>273.</t>
  </si>
  <si>
    <t>274.</t>
  </si>
  <si>
    <t>275.</t>
  </si>
  <si>
    <t>276.</t>
  </si>
  <si>
    <t>277.</t>
  </si>
  <si>
    <t>278.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</si>
</sst>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164" fontId="0" fillId="0" borderId="0" xfId="0" applyNumberForma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3" fontId="0" fillId="0" borderId="5" xfId="0" applyNumberForma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0" fontId="0" fillId="0" borderId="11" xfId="0" applyFill="1" applyBorder="1"/>
    <xf numFmtId="0" fontId="0" fillId="0" borderId="13" xfId="0" applyFill="1" applyBorder="1"/>
    <xf numFmtId="0" fontId="0" fillId="0" borderId="8" xfId="0" applyFill="1" applyBorder="1"/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 wrapText="1"/>
    </xf>
    <xf numFmtId="164" fontId="0" fillId="0" borderId="18" xfId="0" applyNumberFormat="1" applyFill="1" applyBorder="1" applyAlignment="1">
      <alignment horizontal="right"/>
    </xf>
    <xf numFmtId="164" fontId="0" fillId="0" borderId="19" xfId="0" applyNumberFormat="1" applyFill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0" fontId="0" fillId="0" borderId="18" xfId="0" applyFill="1" applyBorder="1" applyAlignment="1">
      <alignment vertical="center"/>
    </xf>
    <xf numFmtId="164" fontId="0" fillId="0" borderId="8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4" fontId="0" fillId="0" borderId="18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64" fontId="0" fillId="0" borderId="19" xfId="0" applyNumberFormat="1" applyFill="1" applyBorder="1" applyAlignment="1">
      <alignment horizontal="right" vertical="center"/>
    </xf>
    <xf numFmtId="164" fontId="0" fillId="0" borderId="11" xfId="0" applyNumberFormat="1" applyFont="1" applyFill="1" applyBorder="1" applyAlignment="1">
      <alignment horizontal="right"/>
    </xf>
    <xf numFmtId="164" fontId="0" fillId="0" borderId="11" xfId="0" applyNumberFormat="1" applyFill="1" applyBorder="1" applyAlignment="1">
      <alignment horizontal="right"/>
    </xf>
    <xf numFmtId="0" fontId="0" fillId="0" borderId="18" xfId="0" applyFill="1" applyBorder="1"/>
    <xf numFmtId="0" fontId="0" fillId="0" borderId="8" xfId="0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44" fontId="0" fillId="0" borderId="1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/>
    </xf>
    <xf numFmtId="0" fontId="0" fillId="0" borderId="8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23" xfId="0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vertical="center"/>
    </xf>
    <xf numFmtId="0" fontId="4" fillId="2" borderId="2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3" fontId="0" fillId="0" borderId="2" xfId="0" applyNumberFormat="1" applyFill="1" applyBorder="1" applyAlignment="1">
      <alignment horizontal="right"/>
    </xf>
    <xf numFmtId="0" fontId="1" fillId="0" borderId="27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1" fillId="0" borderId="13" xfId="0" applyFont="1" applyFill="1" applyBorder="1" applyAlignment="1">
      <alignment horizontal="left" vertical="center" wrapText="1"/>
    </xf>
    <xf numFmtId="164" fontId="1" fillId="0" borderId="13" xfId="0" applyNumberFormat="1" applyFont="1" applyBorder="1" applyAlignment="1">
      <alignment horizontal="right"/>
    </xf>
    <xf numFmtId="164" fontId="1" fillId="0" borderId="18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4" fillId="2" borderId="27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0" fillId="0" borderId="26" xfId="0" applyFill="1" applyBorder="1" applyAlignment="1">
      <alignment vertical="center"/>
    </xf>
    <xf numFmtId="0" fontId="4" fillId="2" borderId="27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vertical="center" wrapText="1"/>
    </xf>
    <xf numFmtId="164" fontId="0" fillId="0" borderId="29" xfId="0" applyNumberFormat="1" applyFill="1" applyBorder="1" applyAlignment="1">
      <alignment horizontal="right"/>
    </xf>
    <xf numFmtId="164" fontId="0" fillId="0" borderId="29" xfId="0" applyNumberFormat="1" applyFont="1" applyFill="1" applyBorder="1" applyAlignment="1">
      <alignment horizontal="right"/>
    </xf>
    <xf numFmtId="164" fontId="0" fillId="0" borderId="8" xfId="0" applyNumberFormat="1" applyFont="1" applyFill="1" applyBorder="1" applyAlignment="1">
      <alignment horizontal="left"/>
    </xf>
    <xf numFmtId="0" fontId="4" fillId="2" borderId="27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/>
    </xf>
    <xf numFmtId="0" fontId="8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164" fontId="1" fillId="0" borderId="27" xfId="0" applyNumberFormat="1" applyFont="1" applyBorder="1" applyAlignment="1">
      <alignment horizontal="right"/>
    </xf>
    <xf numFmtId="0" fontId="5" fillId="0" borderId="23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right"/>
    </xf>
    <xf numFmtId="0" fontId="0" fillId="0" borderId="26" xfId="0" applyFont="1" applyBorder="1" applyAlignment="1">
      <alignment horizontal="left" vertical="center"/>
    </xf>
    <xf numFmtId="164" fontId="5" fillId="0" borderId="17" xfId="0" applyNumberFormat="1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right"/>
    </xf>
    <xf numFmtId="164" fontId="1" fillId="0" borderId="31" xfId="0" applyNumberFormat="1" applyFont="1" applyBorder="1" applyAlignment="1">
      <alignment horizontal="right"/>
    </xf>
    <xf numFmtId="0" fontId="0" fillId="0" borderId="11" xfId="0" applyFont="1" applyBorder="1" applyAlignment="1">
      <alignment horizontal="left" vertical="center"/>
    </xf>
    <xf numFmtId="44" fontId="0" fillId="0" borderId="1" xfId="0" applyNumberFormat="1" applyFill="1" applyBorder="1" applyAlignment="1"/>
    <xf numFmtId="0" fontId="0" fillId="0" borderId="0" xfId="0" applyFill="1" applyAlignment="1"/>
    <xf numFmtId="164" fontId="4" fillId="2" borderId="27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/>
    </xf>
    <xf numFmtId="4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 vertical="center"/>
    </xf>
    <xf numFmtId="44" fontId="6" fillId="0" borderId="1" xfId="0" applyNumberFormat="1" applyFont="1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6" xfId="0" applyNumberFormat="1" applyBorder="1" applyAlignment="1">
      <alignment horizontal="right"/>
    </xf>
    <xf numFmtId="44" fontId="0" fillId="0" borderId="11" xfId="0" applyNumberFormat="1" applyFill="1" applyBorder="1" applyAlignment="1">
      <alignment horizontal="right"/>
    </xf>
    <xf numFmtId="44" fontId="0" fillId="0" borderId="11" xfId="0" applyNumberFormat="1" applyFont="1" applyFill="1" applyBorder="1" applyAlignment="1">
      <alignment horizontal="right"/>
    </xf>
    <xf numFmtId="44" fontId="0" fillId="0" borderId="1" xfId="0" applyNumberFormat="1" applyFont="1" applyFill="1" applyBorder="1" applyAlignment="1">
      <alignment horizontal="right"/>
    </xf>
    <xf numFmtId="44" fontId="6" fillId="0" borderId="11" xfId="0" applyNumberFormat="1" applyFont="1" applyFill="1" applyBorder="1" applyAlignment="1">
      <alignment horizontal="right"/>
    </xf>
    <xf numFmtId="44" fontId="0" fillId="0" borderId="8" xfId="0" applyNumberFormat="1" applyFill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0" fillId="0" borderId="18" xfId="0" applyNumberFormat="1" applyFill="1" applyBorder="1" applyAlignment="1">
      <alignment horizontal="right" vertical="center"/>
    </xf>
    <xf numFmtId="44" fontId="6" fillId="0" borderId="13" xfId="0" applyNumberFormat="1" applyFont="1" applyFill="1" applyBorder="1" applyAlignment="1">
      <alignment horizontal="right"/>
    </xf>
    <xf numFmtId="44" fontId="1" fillId="0" borderId="1" xfId="0" applyNumberFormat="1" applyFont="1" applyFill="1" applyBorder="1" applyAlignment="1">
      <alignment horizontal="right" vertical="center" wrapText="1"/>
    </xf>
    <xf numFmtId="44" fontId="0" fillId="0" borderId="1" xfId="0" applyNumberFormat="1" applyFont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44" fontId="6" fillId="0" borderId="18" xfId="0" applyNumberFormat="1" applyFont="1" applyFill="1" applyBorder="1" applyAlignment="1">
      <alignment horizontal="right"/>
    </xf>
    <xf numFmtId="164" fontId="0" fillId="0" borderId="8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44" fontId="0" fillId="0" borderId="29" xfId="0" applyNumberFormat="1" applyFont="1" applyFill="1" applyBorder="1" applyAlignment="1">
      <alignment horizontal="right"/>
    </xf>
    <xf numFmtId="164" fontId="0" fillId="0" borderId="29" xfId="0" applyNumberFormat="1" applyFill="1" applyBorder="1" applyAlignment="1">
      <alignment horizontal="right" vertical="center"/>
    </xf>
    <xf numFmtId="44" fontId="6" fillId="0" borderId="29" xfId="0" applyNumberFormat="1" applyFont="1" applyFill="1" applyBorder="1" applyAlignment="1">
      <alignment horizontal="right"/>
    </xf>
    <xf numFmtId="44" fontId="0" fillId="0" borderId="25" xfId="0" applyNumberFormat="1" applyFont="1" applyFill="1" applyBorder="1" applyAlignment="1">
      <alignment horizontal="right"/>
    </xf>
    <xf numFmtId="44" fontId="0" fillId="0" borderId="18" xfId="0" applyNumberFormat="1" applyFill="1" applyBorder="1" applyAlignment="1">
      <alignment horizontal="right"/>
    </xf>
    <xf numFmtId="44" fontId="0" fillId="0" borderId="8" xfId="0" applyNumberFormat="1" applyFont="1" applyFill="1" applyBorder="1" applyAlignment="1">
      <alignment horizontal="right"/>
    </xf>
    <xf numFmtId="44" fontId="0" fillId="0" borderId="11" xfId="0" applyNumberFormat="1" applyFont="1" applyBorder="1" applyAlignment="1">
      <alignment horizontal="right" vertical="center"/>
    </xf>
    <xf numFmtId="44" fontId="6" fillId="0" borderId="8" xfId="0" applyNumberFormat="1" applyFont="1" applyFill="1" applyBorder="1" applyAlignment="1">
      <alignment horizontal="right"/>
    </xf>
    <xf numFmtId="44" fontId="0" fillId="0" borderId="18" xfId="0" applyNumberFormat="1" applyFont="1" applyFill="1" applyBorder="1" applyAlignment="1">
      <alignment horizontal="right"/>
    </xf>
    <xf numFmtId="164" fontId="0" fillId="0" borderId="26" xfId="0" applyNumberFormat="1" applyFill="1" applyBorder="1" applyAlignment="1">
      <alignment horizontal="right" vertical="center"/>
    </xf>
    <xf numFmtId="164" fontId="4" fillId="2" borderId="28" xfId="0" applyNumberFormat="1" applyFont="1" applyFill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3" fontId="0" fillId="0" borderId="0" xfId="0" applyNumberForma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4" fillId="2" borderId="2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1" xfId="0" applyFont="1" applyBorder="1" applyAlignment="1"/>
    <xf numFmtId="0" fontId="7" fillId="0" borderId="11" xfId="0" applyFont="1" applyFill="1" applyBorder="1" applyAlignment="1">
      <alignment horizontal="left" vertical="center"/>
    </xf>
    <xf numFmtId="0" fontId="0" fillId="0" borderId="11" xfId="0" applyFill="1" applyBorder="1" applyAlignment="1"/>
    <xf numFmtId="0" fontId="0" fillId="0" borderId="8" xfId="0" applyFill="1" applyBorder="1" applyAlignment="1"/>
    <xf numFmtId="0" fontId="7" fillId="0" borderId="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0" fillId="0" borderId="13" xfId="0" applyFill="1" applyBorder="1" applyAlignment="1"/>
    <xf numFmtId="0" fontId="7" fillId="0" borderId="1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0" fillId="0" borderId="18" xfId="0" applyFont="1" applyBorder="1" applyAlignment="1"/>
    <xf numFmtId="0" fontId="0" fillId="0" borderId="18" xfId="0" applyFill="1" applyBorder="1" applyAlignment="1"/>
    <xf numFmtId="0" fontId="0" fillId="0" borderId="25" xfId="0" applyFill="1" applyBorder="1" applyAlignment="1"/>
    <xf numFmtId="0" fontId="0" fillId="0" borderId="11" xfId="0" applyFont="1" applyBorder="1" applyAlignment="1"/>
    <xf numFmtId="0" fontId="1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26" xfId="0" applyFont="1" applyBorder="1" applyAlignment="1"/>
    <xf numFmtId="164" fontId="0" fillId="3" borderId="6" xfId="0" applyNumberFormat="1" applyFill="1" applyBorder="1" applyAlignment="1">
      <alignment horizontal="right"/>
    </xf>
    <xf numFmtId="164" fontId="0" fillId="3" borderId="20" xfId="0" applyNumberFormat="1" applyFill="1" applyBorder="1" applyAlignment="1">
      <alignment horizontal="right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164" fontId="0" fillId="0" borderId="14" xfId="0" applyNumberFormat="1" applyFont="1" applyFill="1" applyBorder="1" applyAlignment="1">
      <alignment horizontal="right"/>
    </xf>
    <xf numFmtId="164" fontId="0" fillId="0" borderId="16" xfId="0" applyNumberFormat="1" applyFont="1" applyFill="1" applyBorder="1" applyAlignment="1">
      <alignment horizontal="right"/>
    </xf>
    <xf numFmtId="164" fontId="0" fillId="0" borderId="15" xfId="0" applyNumberFormat="1" applyFont="1" applyFill="1" applyBorder="1" applyAlignment="1">
      <alignment horizontal="right"/>
    </xf>
    <xf numFmtId="164" fontId="0" fillId="0" borderId="14" xfId="0" applyNumberFormat="1" applyFill="1" applyBorder="1" applyAlignment="1">
      <alignment horizontal="right" vertical="center"/>
    </xf>
    <xf numFmtId="164" fontId="0" fillId="0" borderId="16" xfId="0" applyNumberFormat="1" applyFill="1" applyBorder="1" applyAlignment="1">
      <alignment horizontal="right" vertical="center"/>
    </xf>
    <xf numFmtId="164" fontId="0" fillId="0" borderId="15" xfId="0" applyNumberFormat="1" applyFill="1" applyBorder="1" applyAlignment="1">
      <alignment horizontal="right" vertical="center"/>
    </xf>
    <xf numFmtId="164" fontId="0" fillId="0" borderId="14" xfId="0" applyNumberFormat="1" applyFill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0" fontId="8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164" fontId="5" fillId="0" borderId="21" xfId="0" applyNumberFormat="1" applyFont="1" applyFill="1" applyBorder="1" applyAlignment="1">
      <alignment horizontal="left" vertical="center"/>
    </xf>
    <xf numFmtId="164" fontId="5" fillId="0" borderId="22" xfId="0" applyNumberFormat="1" applyFont="1" applyFill="1" applyBorder="1" applyAlignment="1">
      <alignment horizontal="left" vertical="center"/>
    </xf>
    <xf numFmtId="164" fontId="5" fillId="0" borderId="23" xfId="0" applyNumberFormat="1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2" xfId="0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364"/>
  <sheetViews>
    <sheetView tabSelected="1" topLeftCell="A11" zoomScale="80" zoomScaleNormal="80" workbookViewId="0">
      <selection activeCell="D79" sqref="A4:D79"/>
    </sheetView>
  </sheetViews>
  <sheetFormatPr defaultRowHeight="14.4" x14ac:dyDescent="0.3"/>
  <cols>
    <col min="1" max="1" width="6.109375" customWidth="1"/>
    <col min="2" max="2" width="17.21875" style="82" customWidth="1"/>
    <col min="3" max="3" width="8.21875" style="53" customWidth="1"/>
    <col min="4" max="4" width="51.21875" style="98" customWidth="1"/>
    <col min="5" max="5" width="60.5546875" style="27" customWidth="1"/>
    <col min="6" max="6" width="18.5546875" style="30" customWidth="1"/>
    <col min="7" max="7" width="16.88671875" style="1" customWidth="1"/>
    <col min="8" max="8" width="11.21875" style="30" customWidth="1"/>
    <col min="9" max="9" width="12" style="134" customWidth="1"/>
  </cols>
  <sheetData>
    <row r="2" spans="1:9" ht="31.8" hidden="1" thickBot="1" x14ac:dyDescent="0.35">
      <c r="A2" s="194" t="s">
        <v>606</v>
      </c>
      <c r="B2" s="195"/>
      <c r="C2" s="195"/>
      <c r="D2" s="195"/>
      <c r="E2" s="195"/>
      <c r="F2" s="195"/>
      <c r="G2" s="195"/>
      <c r="H2" s="195"/>
      <c r="I2" s="196"/>
    </row>
    <row r="3" spans="1:9" s="50" customFormat="1" ht="54" hidden="1" customHeight="1" thickBot="1" x14ac:dyDescent="0.35">
      <c r="A3" s="51"/>
      <c r="B3" s="70" t="s">
        <v>346</v>
      </c>
      <c r="C3" s="65"/>
      <c r="D3" s="139" t="s">
        <v>347</v>
      </c>
      <c r="E3" s="54" t="s">
        <v>348</v>
      </c>
      <c r="F3" s="99" t="s">
        <v>349</v>
      </c>
      <c r="G3" s="99" t="s">
        <v>345</v>
      </c>
      <c r="H3" s="76" t="s">
        <v>350</v>
      </c>
      <c r="I3" s="132" t="s">
        <v>351</v>
      </c>
    </row>
    <row r="4" spans="1:9" ht="17.399999999999999" hidden="1" customHeight="1" x14ac:dyDescent="0.3">
      <c r="A4" t="s">
        <v>352</v>
      </c>
      <c r="B4" s="172" t="s">
        <v>45</v>
      </c>
      <c r="C4" s="6" t="s">
        <v>604</v>
      </c>
      <c r="D4" s="140" t="s">
        <v>229</v>
      </c>
      <c r="E4" s="37" t="s">
        <v>230</v>
      </c>
      <c r="F4" s="16">
        <v>489094</v>
      </c>
      <c r="G4" s="176">
        <f>SUM(F4:F11)</f>
        <v>4195459.55</v>
      </c>
      <c r="H4" s="100"/>
      <c r="I4" s="118"/>
    </row>
    <row r="5" spans="1:9" ht="16.8" hidden="1" customHeight="1" x14ac:dyDescent="0.3">
      <c r="A5" t="s">
        <v>353</v>
      </c>
      <c r="B5" s="173"/>
      <c r="C5" s="2" t="s">
        <v>604</v>
      </c>
      <c r="D5" s="68" t="s">
        <v>47</v>
      </c>
      <c r="E5" s="14" t="s">
        <v>46</v>
      </c>
      <c r="F5" s="101">
        <v>108000</v>
      </c>
      <c r="G5" s="177"/>
      <c r="H5" s="77"/>
      <c r="I5" s="104"/>
    </row>
    <row r="6" spans="1:9" hidden="1" x14ac:dyDescent="0.3">
      <c r="A6" t="s">
        <v>354</v>
      </c>
      <c r="B6" s="173"/>
      <c r="C6" s="2" t="s">
        <v>604</v>
      </c>
      <c r="D6" s="5" t="s">
        <v>333</v>
      </c>
      <c r="E6" s="41" t="s">
        <v>334</v>
      </c>
      <c r="F6" s="102">
        <v>233440</v>
      </c>
      <c r="G6" s="177"/>
      <c r="H6" s="77"/>
      <c r="I6" s="104"/>
    </row>
    <row r="7" spans="1:9" hidden="1" x14ac:dyDescent="0.3">
      <c r="A7" t="s">
        <v>355</v>
      </c>
      <c r="B7" s="173"/>
      <c r="C7" s="2" t="s">
        <v>605</v>
      </c>
      <c r="D7" s="68" t="s">
        <v>524</v>
      </c>
      <c r="E7" s="3" t="s">
        <v>525</v>
      </c>
      <c r="F7" s="103">
        <v>1474617.55</v>
      </c>
      <c r="G7" s="177"/>
      <c r="H7" s="15"/>
      <c r="I7" s="104"/>
    </row>
    <row r="8" spans="1:9" hidden="1" x14ac:dyDescent="0.3">
      <c r="A8" t="s">
        <v>356</v>
      </c>
      <c r="B8" s="173"/>
      <c r="C8" s="2" t="s">
        <v>605</v>
      </c>
      <c r="D8" s="68" t="s">
        <v>524</v>
      </c>
      <c r="E8" s="3" t="s">
        <v>526</v>
      </c>
      <c r="F8" s="103">
        <v>1463000</v>
      </c>
      <c r="G8" s="177"/>
      <c r="H8" s="15"/>
      <c r="I8" s="104"/>
    </row>
    <row r="9" spans="1:9" hidden="1" x14ac:dyDescent="0.3">
      <c r="A9" t="s">
        <v>357</v>
      </c>
      <c r="B9" s="173"/>
      <c r="C9" s="2" t="s">
        <v>611</v>
      </c>
      <c r="D9" s="141" t="s">
        <v>616</v>
      </c>
      <c r="E9" s="66" t="s">
        <v>617</v>
      </c>
      <c r="F9" s="105"/>
      <c r="G9" s="177"/>
      <c r="H9" s="15"/>
      <c r="I9" s="104"/>
    </row>
    <row r="10" spans="1:9" hidden="1" x14ac:dyDescent="0.3">
      <c r="A10" t="s">
        <v>358</v>
      </c>
      <c r="B10" s="174"/>
      <c r="C10" s="72" t="s">
        <v>752</v>
      </c>
      <c r="D10" s="68" t="s">
        <v>524</v>
      </c>
      <c r="E10" s="83" t="s">
        <v>753</v>
      </c>
      <c r="F10" s="102">
        <v>380369</v>
      </c>
      <c r="G10" s="177"/>
      <c r="H10" s="15"/>
      <c r="I10" s="104"/>
    </row>
    <row r="11" spans="1:9" ht="15" thickBot="1" x14ac:dyDescent="0.35">
      <c r="A11" t="s">
        <v>359</v>
      </c>
      <c r="B11" s="175"/>
      <c r="C11" s="36" t="s">
        <v>621</v>
      </c>
      <c r="D11" s="142" t="s">
        <v>619</v>
      </c>
      <c r="E11" s="48" t="s">
        <v>620</v>
      </c>
      <c r="F11" s="64">
        <v>46939</v>
      </c>
      <c r="G11" s="178"/>
      <c r="H11" s="8">
        <v>989</v>
      </c>
      <c r="I11" s="106">
        <f>SUM(G4/H11)</f>
        <v>4242.1229019211323</v>
      </c>
    </row>
    <row r="12" spans="1:9" hidden="1" x14ac:dyDescent="0.3">
      <c r="A12" t="s">
        <v>360</v>
      </c>
      <c r="B12" s="191" t="s">
        <v>145</v>
      </c>
      <c r="C12" s="6" t="s">
        <v>604</v>
      </c>
      <c r="D12" s="140" t="s">
        <v>146</v>
      </c>
      <c r="E12" s="38" t="s">
        <v>147</v>
      </c>
      <c r="F12" s="16">
        <v>225000</v>
      </c>
      <c r="G12" s="200">
        <f>SUM(F12:F14)</f>
        <v>600000</v>
      </c>
      <c r="H12" s="100"/>
      <c r="I12" s="118"/>
    </row>
    <row r="13" spans="1:9" hidden="1" x14ac:dyDescent="0.3">
      <c r="A13" t="s">
        <v>361</v>
      </c>
      <c r="B13" s="192"/>
      <c r="C13" s="2" t="s">
        <v>604</v>
      </c>
      <c r="D13" s="9" t="s">
        <v>148</v>
      </c>
      <c r="E13" s="14" t="s">
        <v>149</v>
      </c>
      <c r="F13" s="11">
        <v>250000</v>
      </c>
      <c r="G13" s="201"/>
      <c r="H13" s="77"/>
      <c r="I13" s="104"/>
    </row>
    <row r="14" spans="1:9" ht="15" hidden="1" thickBot="1" x14ac:dyDescent="0.35">
      <c r="A14" t="s">
        <v>362</v>
      </c>
      <c r="B14" s="193"/>
      <c r="C14" s="36" t="s">
        <v>604</v>
      </c>
      <c r="D14" s="143" t="s">
        <v>148</v>
      </c>
      <c r="E14" s="40" t="s">
        <v>182</v>
      </c>
      <c r="F14" s="107">
        <v>125000</v>
      </c>
      <c r="G14" s="202"/>
      <c r="H14" s="8">
        <v>395</v>
      </c>
      <c r="I14" s="106">
        <f>SUM(G12)/H14</f>
        <v>1518.9873417721519</v>
      </c>
    </row>
    <row r="15" spans="1:9" hidden="1" x14ac:dyDescent="0.3">
      <c r="A15" t="s">
        <v>363</v>
      </c>
      <c r="B15" s="160" t="s">
        <v>141</v>
      </c>
      <c r="C15" s="6" t="s">
        <v>604</v>
      </c>
      <c r="D15" s="144" t="s">
        <v>143</v>
      </c>
      <c r="E15" s="39" t="s">
        <v>142</v>
      </c>
      <c r="F15" s="16">
        <v>438746</v>
      </c>
      <c r="G15" s="203">
        <f>SUM(F15:F16)</f>
        <v>633746</v>
      </c>
      <c r="H15" s="100"/>
      <c r="I15" s="118"/>
    </row>
    <row r="16" spans="1:9" ht="15" hidden="1" thickBot="1" x14ac:dyDescent="0.35">
      <c r="A16" t="s">
        <v>364</v>
      </c>
      <c r="B16" s="162"/>
      <c r="C16" s="36" t="s">
        <v>604</v>
      </c>
      <c r="D16" s="143" t="s">
        <v>144</v>
      </c>
      <c r="E16" s="40" t="s">
        <v>119</v>
      </c>
      <c r="F16" s="108">
        <v>195000</v>
      </c>
      <c r="G16" s="204"/>
      <c r="H16" s="8">
        <v>431</v>
      </c>
      <c r="I16" s="106">
        <f>SUM(G15)/H16</f>
        <v>1470.4083526682134</v>
      </c>
    </row>
    <row r="17" spans="1:9" hidden="1" x14ac:dyDescent="0.3">
      <c r="A17" t="s">
        <v>365</v>
      </c>
      <c r="B17" s="179" t="s">
        <v>220</v>
      </c>
      <c r="C17" s="6" t="s">
        <v>604</v>
      </c>
      <c r="D17" s="144" t="s">
        <v>221</v>
      </c>
      <c r="E17" s="39" t="s">
        <v>222</v>
      </c>
      <c r="F17" s="16">
        <v>60258</v>
      </c>
      <c r="G17" s="163">
        <f>SUM(F17:F19)</f>
        <v>1383938.74</v>
      </c>
      <c r="H17" s="100"/>
      <c r="I17" s="118"/>
    </row>
    <row r="18" spans="1:9" hidden="1" x14ac:dyDescent="0.3">
      <c r="A18" t="s">
        <v>366</v>
      </c>
      <c r="B18" s="180"/>
      <c r="C18" s="2" t="s">
        <v>604</v>
      </c>
      <c r="D18" s="68" t="s">
        <v>248</v>
      </c>
      <c r="E18" s="14" t="s">
        <v>164</v>
      </c>
      <c r="F18" s="109">
        <v>237184</v>
      </c>
      <c r="G18" s="164"/>
      <c r="H18" s="77"/>
      <c r="I18" s="104"/>
    </row>
    <row r="19" spans="1:9" ht="15" hidden="1" thickBot="1" x14ac:dyDescent="0.35">
      <c r="A19" t="s">
        <v>367</v>
      </c>
      <c r="B19" s="181"/>
      <c r="C19" s="36" t="s">
        <v>605</v>
      </c>
      <c r="D19" s="143" t="s">
        <v>221</v>
      </c>
      <c r="E19" s="17" t="s">
        <v>527</v>
      </c>
      <c r="F19" s="110">
        <v>1086496.74</v>
      </c>
      <c r="G19" s="165"/>
      <c r="H19" s="8">
        <v>439</v>
      </c>
      <c r="I19" s="106">
        <f>SUM(G17/H19)</f>
        <v>3152.4800455580867</v>
      </c>
    </row>
    <row r="20" spans="1:9" hidden="1" x14ac:dyDescent="0.3">
      <c r="A20" t="s">
        <v>368</v>
      </c>
      <c r="B20" s="179" t="s">
        <v>163</v>
      </c>
      <c r="C20" s="6" t="s">
        <v>604</v>
      </c>
      <c r="D20" s="144" t="s">
        <v>165</v>
      </c>
      <c r="E20" s="39" t="s">
        <v>166</v>
      </c>
      <c r="F20" s="111">
        <v>398250</v>
      </c>
      <c r="G20" s="166">
        <f>SUM(F20:F25)</f>
        <v>2678551.86</v>
      </c>
      <c r="H20" s="100"/>
      <c r="I20" s="118"/>
    </row>
    <row r="21" spans="1:9" hidden="1" x14ac:dyDescent="0.3">
      <c r="A21" t="s">
        <v>369</v>
      </c>
      <c r="B21" s="180"/>
      <c r="C21" s="2" t="s">
        <v>604</v>
      </c>
      <c r="D21" s="5" t="s">
        <v>298</v>
      </c>
      <c r="E21" s="41" t="s">
        <v>299</v>
      </c>
      <c r="F21" s="102">
        <v>240000</v>
      </c>
      <c r="G21" s="167"/>
      <c r="H21" s="77"/>
      <c r="I21" s="104"/>
    </row>
    <row r="22" spans="1:9" hidden="1" x14ac:dyDescent="0.3">
      <c r="A22" t="s">
        <v>370</v>
      </c>
      <c r="B22" s="180"/>
      <c r="C22" s="2" t="s">
        <v>604</v>
      </c>
      <c r="D22" s="5" t="s">
        <v>331</v>
      </c>
      <c r="E22" s="41" t="s">
        <v>332</v>
      </c>
      <c r="F22" s="102">
        <v>85500</v>
      </c>
      <c r="G22" s="167"/>
      <c r="H22" s="77"/>
      <c r="I22" s="104"/>
    </row>
    <row r="23" spans="1:9" hidden="1" x14ac:dyDescent="0.3">
      <c r="A23" t="s">
        <v>371</v>
      </c>
      <c r="B23" s="180"/>
      <c r="C23" s="2" t="s">
        <v>605</v>
      </c>
      <c r="D23" s="68" t="s">
        <v>528</v>
      </c>
      <c r="E23" s="3" t="s">
        <v>529</v>
      </c>
      <c r="F23" s="103">
        <v>999178.73</v>
      </c>
      <c r="G23" s="167"/>
      <c r="H23" s="15"/>
      <c r="I23" s="104"/>
    </row>
    <row r="24" spans="1:9" hidden="1" x14ac:dyDescent="0.3">
      <c r="A24" t="s">
        <v>372</v>
      </c>
      <c r="B24" s="180"/>
      <c r="C24" s="2" t="s">
        <v>605</v>
      </c>
      <c r="D24" s="68" t="s">
        <v>528</v>
      </c>
      <c r="E24" s="67" t="s">
        <v>530</v>
      </c>
      <c r="F24" s="103">
        <v>925972.13</v>
      </c>
      <c r="G24" s="167"/>
      <c r="H24" s="15"/>
      <c r="I24" s="104"/>
    </row>
    <row r="25" spans="1:9" ht="15" customHeight="1" thickBot="1" x14ac:dyDescent="0.35">
      <c r="A25" t="s">
        <v>373</v>
      </c>
      <c r="B25" s="181"/>
      <c r="C25" s="36" t="s">
        <v>621</v>
      </c>
      <c r="D25" s="142" t="s">
        <v>622</v>
      </c>
      <c r="E25" s="48" t="s">
        <v>620</v>
      </c>
      <c r="F25" s="64">
        <v>29651</v>
      </c>
      <c r="G25" s="168"/>
      <c r="H25" s="8">
        <v>594</v>
      </c>
      <c r="I25" s="106">
        <f>SUM(G20)/H25</f>
        <v>4509.3465656565659</v>
      </c>
    </row>
    <row r="26" spans="1:9" ht="15.6" hidden="1" customHeight="1" x14ac:dyDescent="0.3">
      <c r="A26" t="s">
        <v>374</v>
      </c>
      <c r="B26" s="182" t="s">
        <v>132</v>
      </c>
      <c r="C26" s="6" t="s">
        <v>604</v>
      </c>
      <c r="D26" s="140" t="s">
        <v>239</v>
      </c>
      <c r="E26" s="38" t="s">
        <v>133</v>
      </c>
      <c r="F26" s="16">
        <v>121636</v>
      </c>
      <c r="G26" s="166">
        <f>SUM(F26:F37)</f>
        <v>3483529.19</v>
      </c>
      <c r="H26" s="100"/>
      <c r="I26" s="118"/>
    </row>
    <row r="27" spans="1:9" ht="15.6" hidden="1" customHeight="1" x14ac:dyDescent="0.3">
      <c r="A27" t="s">
        <v>375</v>
      </c>
      <c r="B27" s="183"/>
      <c r="C27" s="2" t="s">
        <v>604</v>
      </c>
      <c r="D27" s="68" t="s">
        <v>246</v>
      </c>
      <c r="E27" s="10" t="s">
        <v>134</v>
      </c>
      <c r="F27" s="11">
        <v>181140</v>
      </c>
      <c r="G27" s="167"/>
      <c r="H27" s="77"/>
      <c r="I27" s="104"/>
    </row>
    <row r="28" spans="1:9" ht="15.6" hidden="1" customHeight="1" x14ac:dyDescent="0.3">
      <c r="A28" t="s">
        <v>376</v>
      </c>
      <c r="B28" s="183"/>
      <c r="C28" s="2" t="s">
        <v>604</v>
      </c>
      <c r="D28" s="68" t="s">
        <v>135</v>
      </c>
      <c r="E28" s="14" t="s">
        <v>137</v>
      </c>
      <c r="F28" s="11">
        <v>196755</v>
      </c>
      <c r="G28" s="167"/>
      <c r="H28" s="77"/>
      <c r="I28" s="104"/>
    </row>
    <row r="29" spans="1:9" ht="15.6" hidden="1" customHeight="1" x14ac:dyDescent="0.3">
      <c r="A29" t="s">
        <v>377</v>
      </c>
      <c r="B29" s="183"/>
      <c r="C29" s="2" t="s">
        <v>604</v>
      </c>
      <c r="D29" s="68" t="s">
        <v>136</v>
      </c>
      <c r="E29" s="14" t="s">
        <v>138</v>
      </c>
      <c r="F29" s="109">
        <v>238000</v>
      </c>
      <c r="G29" s="167"/>
      <c r="H29" s="77"/>
      <c r="I29" s="104"/>
    </row>
    <row r="30" spans="1:9" ht="15.6" hidden="1" customHeight="1" x14ac:dyDescent="0.3">
      <c r="A30" t="s">
        <v>378</v>
      </c>
      <c r="B30" s="183"/>
      <c r="C30" s="2" t="s">
        <v>604</v>
      </c>
      <c r="D30" s="68" t="s">
        <v>139</v>
      </c>
      <c r="E30" s="14" t="s">
        <v>140</v>
      </c>
      <c r="F30" s="11">
        <v>193116</v>
      </c>
      <c r="G30" s="167"/>
      <c r="H30" s="77"/>
      <c r="I30" s="104"/>
    </row>
    <row r="31" spans="1:9" ht="15.6" hidden="1" customHeight="1" x14ac:dyDescent="0.3">
      <c r="A31" t="s">
        <v>379</v>
      </c>
      <c r="B31" s="183"/>
      <c r="C31" s="2" t="s">
        <v>604</v>
      </c>
      <c r="D31" s="5" t="s">
        <v>135</v>
      </c>
      <c r="E31" s="41" t="s">
        <v>283</v>
      </c>
      <c r="F31" s="102">
        <v>119987</v>
      </c>
      <c r="G31" s="167"/>
      <c r="H31" s="77"/>
      <c r="I31" s="104"/>
    </row>
    <row r="32" spans="1:9" ht="15.6" hidden="1" customHeight="1" x14ac:dyDescent="0.3">
      <c r="A32" t="s">
        <v>380</v>
      </c>
      <c r="B32" s="183"/>
      <c r="C32" s="2" t="s">
        <v>605</v>
      </c>
      <c r="D32" s="68" t="s">
        <v>531</v>
      </c>
      <c r="E32" s="3" t="s">
        <v>532</v>
      </c>
      <c r="F32" s="103">
        <v>1111637.94</v>
      </c>
      <c r="G32" s="167"/>
      <c r="H32" s="15"/>
      <c r="I32" s="104"/>
    </row>
    <row r="33" spans="1:9" ht="15.6" hidden="1" customHeight="1" x14ac:dyDescent="0.3">
      <c r="A33" t="s">
        <v>381</v>
      </c>
      <c r="B33" s="183"/>
      <c r="C33" s="2" t="s">
        <v>605</v>
      </c>
      <c r="D33" s="68" t="s">
        <v>533</v>
      </c>
      <c r="E33" s="3" t="s">
        <v>534</v>
      </c>
      <c r="F33" s="103">
        <v>1213720.6599999999</v>
      </c>
      <c r="G33" s="167"/>
      <c r="H33" s="15"/>
      <c r="I33" s="104"/>
    </row>
    <row r="34" spans="1:9" ht="15.6" hidden="1" customHeight="1" x14ac:dyDescent="0.3">
      <c r="A34" t="s">
        <v>382</v>
      </c>
      <c r="B34" s="183"/>
      <c r="C34" s="2" t="s">
        <v>611</v>
      </c>
      <c r="D34" s="141" t="s">
        <v>616</v>
      </c>
      <c r="E34" s="66" t="s">
        <v>617</v>
      </c>
      <c r="F34" s="103"/>
      <c r="G34" s="167"/>
      <c r="H34" s="15"/>
      <c r="I34" s="104"/>
    </row>
    <row r="35" spans="1:9" ht="24.6" customHeight="1" x14ac:dyDescent="0.3">
      <c r="A35" t="s">
        <v>383</v>
      </c>
      <c r="B35" s="183"/>
      <c r="C35" s="2" t="s">
        <v>621</v>
      </c>
      <c r="D35" s="145" t="s">
        <v>623</v>
      </c>
      <c r="E35" s="10" t="s">
        <v>620</v>
      </c>
      <c r="F35" s="60">
        <v>30439.99</v>
      </c>
      <c r="G35" s="167"/>
      <c r="H35" s="15"/>
      <c r="I35" s="104"/>
    </row>
    <row r="36" spans="1:9" ht="15.6" customHeight="1" x14ac:dyDescent="0.3">
      <c r="A36" t="s">
        <v>384</v>
      </c>
      <c r="B36" s="183"/>
      <c r="C36" s="2" t="s">
        <v>621</v>
      </c>
      <c r="D36" s="145" t="s">
        <v>624</v>
      </c>
      <c r="E36" s="10" t="s">
        <v>620</v>
      </c>
      <c r="F36" s="60">
        <v>46922.6</v>
      </c>
      <c r="G36" s="167"/>
      <c r="H36" s="15"/>
      <c r="I36" s="104"/>
    </row>
    <row r="37" spans="1:9" ht="15.6" customHeight="1" thickBot="1" x14ac:dyDescent="0.35">
      <c r="A37" t="s">
        <v>385</v>
      </c>
      <c r="B37" s="184"/>
      <c r="C37" s="36" t="s">
        <v>621</v>
      </c>
      <c r="D37" s="142" t="s">
        <v>625</v>
      </c>
      <c r="E37" s="48" t="s">
        <v>620</v>
      </c>
      <c r="F37" s="64">
        <v>30174</v>
      </c>
      <c r="G37" s="168"/>
      <c r="H37" s="8">
        <v>2091</v>
      </c>
      <c r="I37" s="106">
        <f>SUM(G26/H37)</f>
        <v>1665.9632663797227</v>
      </c>
    </row>
    <row r="38" spans="1:9" ht="15.6" hidden="1" customHeight="1" thickBot="1" x14ac:dyDescent="0.35">
      <c r="A38" t="s">
        <v>386</v>
      </c>
      <c r="B38" s="78" t="s">
        <v>344</v>
      </c>
      <c r="C38" s="20" t="s">
        <v>604</v>
      </c>
      <c r="D38" s="146" t="s">
        <v>67</v>
      </c>
      <c r="E38" s="21" t="s">
        <v>131</v>
      </c>
      <c r="F38" s="22">
        <v>173573</v>
      </c>
      <c r="G38" s="23">
        <f>SUM(F38)</f>
        <v>173573</v>
      </c>
      <c r="H38" s="24">
        <v>396</v>
      </c>
      <c r="I38" s="112">
        <f>SUM(G38/H38)</f>
        <v>438.31565656565658</v>
      </c>
    </row>
    <row r="39" spans="1:9" ht="15.6" hidden="1" customHeight="1" thickBot="1" x14ac:dyDescent="0.35">
      <c r="A39" t="s">
        <v>387</v>
      </c>
      <c r="B39" s="79" t="s">
        <v>315</v>
      </c>
      <c r="C39" s="20" t="s">
        <v>604</v>
      </c>
      <c r="D39" s="25" t="s">
        <v>313</v>
      </c>
      <c r="E39" s="43" t="s">
        <v>314</v>
      </c>
      <c r="F39" s="113">
        <v>96800</v>
      </c>
      <c r="G39" s="31">
        <f>SUM(F39)</f>
        <v>96800</v>
      </c>
      <c r="H39" s="24">
        <v>102</v>
      </c>
      <c r="I39" s="112">
        <f>SUM(G39/H39)</f>
        <v>949.01960784313724</v>
      </c>
    </row>
    <row r="40" spans="1:9" ht="15.6" hidden="1" customHeight="1" x14ac:dyDescent="0.3">
      <c r="A40" t="s">
        <v>388</v>
      </c>
      <c r="B40" s="185" t="s">
        <v>194</v>
      </c>
      <c r="C40" s="6" t="s">
        <v>604</v>
      </c>
      <c r="D40" s="140" t="s">
        <v>195</v>
      </c>
      <c r="E40" s="37" t="s">
        <v>196</v>
      </c>
      <c r="F40" s="26">
        <v>148304</v>
      </c>
      <c r="G40" s="166">
        <f>SUM(F40:F46)</f>
        <v>5363631.9400000004</v>
      </c>
      <c r="H40" s="100"/>
      <c r="I40" s="118"/>
    </row>
    <row r="41" spans="1:9" ht="15.6" hidden="1" customHeight="1" x14ac:dyDescent="0.3">
      <c r="A41" t="s">
        <v>389</v>
      </c>
      <c r="B41" s="186"/>
      <c r="C41" s="2" t="s">
        <v>604</v>
      </c>
      <c r="D41" s="5" t="s">
        <v>259</v>
      </c>
      <c r="E41" s="41" t="s">
        <v>260</v>
      </c>
      <c r="F41" s="102">
        <v>101640</v>
      </c>
      <c r="G41" s="167"/>
      <c r="H41" s="77"/>
      <c r="I41" s="104"/>
    </row>
    <row r="42" spans="1:9" ht="15.6" hidden="1" customHeight="1" x14ac:dyDescent="0.3">
      <c r="A42" t="s">
        <v>390</v>
      </c>
      <c r="B42" s="186"/>
      <c r="C42" s="2" t="s">
        <v>604</v>
      </c>
      <c r="D42" s="5" t="s">
        <v>271</v>
      </c>
      <c r="E42" s="41" t="s">
        <v>272</v>
      </c>
      <c r="F42" s="102">
        <v>119250</v>
      </c>
      <c r="G42" s="167"/>
      <c r="H42" s="77"/>
      <c r="I42" s="104"/>
    </row>
    <row r="43" spans="1:9" ht="15.6" hidden="1" customHeight="1" x14ac:dyDescent="0.3">
      <c r="A43" t="s">
        <v>391</v>
      </c>
      <c r="B43" s="186"/>
      <c r="C43" s="2" t="s">
        <v>605</v>
      </c>
      <c r="D43" s="68" t="s">
        <v>535</v>
      </c>
      <c r="E43" s="3" t="s">
        <v>536</v>
      </c>
      <c r="F43" s="103">
        <v>1424258.04</v>
      </c>
      <c r="G43" s="167"/>
      <c r="H43" s="15"/>
      <c r="I43" s="104"/>
    </row>
    <row r="44" spans="1:9" ht="15.6" hidden="1" customHeight="1" x14ac:dyDescent="0.3">
      <c r="A44" t="s">
        <v>392</v>
      </c>
      <c r="B44" s="186"/>
      <c r="C44" s="2" t="s">
        <v>605</v>
      </c>
      <c r="D44" s="68" t="s">
        <v>535</v>
      </c>
      <c r="E44" s="3" t="s">
        <v>537</v>
      </c>
      <c r="F44" s="103">
        <v>759430</v>
      </c>
      <c r="G44" s="167"/>
      <c r="H44" s="15"/>
      <c r="I44" s="104"/>
    </row>
    <row r="45" spans="1:9" ht="15.6" hidden="1" customHeight="1" x14ac:dyDescent="0.3">
      <c r="A45" t="s">
        <v>393</v>
      </c>
      <c r="B45" s="186"/>
      <c r="C45" s="2" t="s">
        <v>605</v>
      </c>
      <c r="D45" s="68" t="s">
        <v>259</v>
      </c>
      <c r="E45" s="3" t="s">
        <v>538</v>
      </c>
      <c r="F45" s="103">
        <v>1424996.2</v>
      </c>
      <c r="G45" s="167"/>
      <c r="H45" s="15"/>
      <c r="I45" s="104"/>
    </row>
    <row r="46" spans="1:9" ht="15.6" hidden="1" customHeight="1" thickBot="1" x14ac:dyDescent="0.3">
      <c r="A46" t="s">
        <v>394</v>
      </c>
      <c r="B46" s="186"/>
      <c r="C46" s="72" t="s">
        <v>605</v>
      </c>
      <c r="D46" s="147" t="s">
        <v>259</v>
      </c>
      <c r="E46" s="18" t="s">
        <v>539</v>
      </c>
      <c r="F46" s="114">
        <v>1385753.7</v>
      </c>
      <c r="G46" s="167"/>
      <c r="H46" s="15">
        <v>1707</v>
      </c>
      <c r="I46" s="104">
        <f>SUM(G40/H46)</f>
        <v>3142.1393907439956</v>
      </c>
    </row>
    <row r="47" spans="1:9" ht="15.6" hidden="1" customHeight="1" x14ac:dyDescent="0.3">
      <c r="A47" t="s">
        <v>395</v>
      </c>
      <c r="B47" s="187" t="s">
        <v>167</v>
      </c>
      <c r="C47" s="6" t="s">
        <v>604</v>
      </c>
      <c r="D47" s="75" t="s">
        <v>169</v>
      </c>
      <c r="E47" s="75" t="s">
        <v>168</v>
      </c>
      <c r="F47" s="26">
        <v>387200</v>
      </c>
      <c r="G47" s="163">
        <f>SUM(F47:F49)</f>
        <v>1191548.45</v>
      </c>
      <c r="H47" s="100"/>
      <c r="I47" s="118"/>
    </row>
    <row r="48" spans="1:9" ht="15.6" hidden="1" customHeight="1" x14ac:dyDescent="0.3">
      <c r="A48" t="s">
        <v>396</v>
      </c>
      <c r="B48" s="188"/>
      <c r="C48" s="2" t="s">
        <v>605</v>
      </c>
      <c r="D48" s="68" t="s">
        <v>169</v>
      </c>
      <c r="E48" s="3" t="s">
        <v>540</v>
      </c>
      <c r="F48" s="103">
        <v>759050</v>
      </c>
      <c r="G48" s="164"/>
      <c r="H48" s="15"/>
      <c r="I48" s="104"/>
    </row>
    <row r="49" spans="1:9" ht="29.4" customHeight="1" thickBot="1" x14ac:dyDescent="0.35">
      <c r="A49" t="s">
        <v>397</v>
      </c>
      <c r="B49" s="189"/>
      <c r="C49" s="36" t="s">
        <v>621</v>
      </c>
      <c r="D49" s="142" t="s">
        <v>626</v>
      </c>
      <c r="E49" s="48" t="s">
        <v>620</v>
      </c>
      <c r="F49" s="64">
        <v>45298.45</v>
      </c>
      <c r="G49" s="165"/>
      <c r="H49" s="8">
        <v>1054</v>
      </c>
      <c r="I49" s="106">
        <f>SUM(G47)/H49</f>
        <v>1130.5013757115748</v>
      </c>
    </row>
    <row r="50" spans="1:9" ht="15.6" hidden="1" customHeight="1" x14ac:dyDescent="0.3">
      <c r="A50" t="s">
        <v>398</v>
      </c>
      <c r="B50" s="179" t="s">
        <v>183</v>
      </c>
      <c r="C50" s="6" t="s">
        <v>604</v>
      </c>
      <c r="D50" s="144" t="s">
        <v>184</v>
      </c>
      <c r="E50" s="39" t="s">
        <v>186</v>
      </c>
      <c r="F50" s="26">
        <v>239870</v>
      </c>
      <c r="G50" s="166">
        <f>SUM(F50:F60)</f>
        <v>6795543.5300000003</v>
      </c>
      <c r="H50" s="100"/>
      <c r="I50" s="118"/>
    </row>
    <row r="51" spans="1:9" ht="15.6" hidden="1" customHeight="1" x14ac:dyDescent="0.3">
      <c r="A51" t="s">
        <v>399</v>
      </c>
      <c r="B51" s="180"/>
      <c r="C51" s="2" t="s">
        <v>604</v>
      </c>
      <c r="D51" s="68" t="s">
        <v>185</v>
      </c>
      <c r="E51" s="14" t="s">
        <v>187</v>
      </c>
      <c r="F51" s="11">
        <v>238343</v>
      </c>
      <c r="G51" s="167"/>
      <c r="H51" s="77"/>
      <c r="I51" s="104"/>
    </row>
    <row r="52" spans="1:9" ht="15.6" hidden="1" customHeight="1" x14ac:dyDescent="0.3">
      <c r="A52" t="s">
        <v>400</v>
      </c>
      <c r="B52" s="180"/>
      <c r="C52" s="2" t="s">
        <v>604</v>
      </c>
      <c r="D52" s="68" t="s">
        <v>184</v>
      </c>
      <c r="E52" s="14" t="s">
        <v>188</v>
      </c>
      <c r="F52" s="109">
        <v>117600</v>
      </c>
      <c r="G52" s="167"/>
      <c r="H52" s="77"/>
      <c r="I52" s="104"/>
    </row>
    <row r="53" spans="1:9" ht="15.6" hidden="1" customHeight="1" x14ac:dyDescent="0.3">
      <c r="A53" t="s">
        <v>401</v>
      </c>
      <c r="B53" s="180"/>
      <c r="C53" s="2" t="s">
        <v>604</v>
      </c>
      <c r="D53" s="5" t="s">
        <v>293</v>
      </c>
      <c r="E53" s="41" t="s">
        <v>294</v>
      </c>
      <c r="F53" s="102">
        <v>145000</v>
      </c>
      <c r="G53" s="167"/>
      <c r="H53" s="77"/>
      <c r="I53" s="104"/>
    </row>
    <row r="54" spans="1:9" ht="15.6" hidden="1" customHeight="1" x14ac:dyDescent="0.3">
      <c r="A54" t="s">
        <v>402</v>
      </c>
      <c r="B54" s="180"/>
      <c r="C54" s="2" t="s">
        <v>605</v>
      </c>
      <c r="D54" s="68" t="s">
        <v>541</v>
      </c>
      <c r="E54" s="3" t="s">
        <v>542</v>
      </c>
      <c r="F54" s="103">
        <v>1693793.94</v>
      </c>
      <c r="G54" s="167"/>
      <c r="H54" s="15"/>
      <c r="I54" s="104"/>
    </row>
    <row r="55" spans="1:9" ht="15.6" hidden="1" customHeight="1" x14ac:dyDescent="0.3">
      <c r="A55" t="s">
        <v>403</v>
      </c>
      <c r="B55" s="180"/>
      <c r="C55" s="2" t="s">
        <v>605</v>
      </c>
      <c r="D55" s="68" t="s">
        <v>541</v>
      </c>
      <c r="E55" s="3" t="s">
        <v>543</v>
      </c>
      <c r="F55" s="103">
        <v>1424867.94</v>
      </c>
      <c r="G55" s="167"/>
      <c r="H55" s="15"/>
      <c r="I55" s="104"/>
    </row>
    <row r="56" spans="1:9" ht="15.6" hidden="1" customHeight="1" x14ac:dyDescent="0.3">
      <c r="A56" t="s">
        <v>404</v>
      </c>
      <c r="B56" s="180"/>
      <c r="C56" s="2" t="s">
        <v>605</v>
      </c>
      <c r="D56" s="68" t="s">
        <v>541</v>
      </c>
      <c r="E56" s="3" t="s">
        <v>544</v>
      </c>
      <c r="F56" s="103">
        <v>949849.9</v>
      </c>
      <c r="G56" s="167"/>
      <c r="H56" s="15"/>
      <c r="I56" s="104"/>
    </row>
    <row r="57" spans="1:9" ht="15.6" hidden="1" customHeight="1" x14ac:dyDescent="0.3">
      <c r="A57" t="s">
        <v>405</v>
      </c>
      <c r="B57" s="180"/>
      <c r="C57" s="2" t="s">
        <v>605</v>
      </c>
      <c r="D57" s="68" t="s">
        <v>541</v>
      </c>
      <c r="E57" s="3" t="s">
        <v>545</v>
      </c>
      <c r="F57" s="103">
        <v>759620</v>
      </c>
      <c r="G57" s="167"/>
      <c r="H57" s="15"/>
      <c r="I57" s="104"/>
    </row>
    <row r="58" spans="1:9" ht="15.6" hidden="1" customHeight="1" x14ac:dyDescent="0.3">
      <c r="A58" t="s">
        <v>406</v>
      </c>
      <c r="B58" s="180"/>
      <c r="C58" s="2" t="s">
        <v>605</v>
      </c>
      <c r="D58" s="68" t="s">
        <v>546</v>
      </c>
      <c r="E58" s="3" t="s">
        <v>547</v>
      </c>
      <c r="F58" s="103">
        <v>1199208.75</v>
      </c>
      <c r="G58" s="167"/>
      <c r="H58" s="15"/>
      <c r="I58" s="104"/>
    </row>
    <row r="59" spans="1:9" ht="15.6" hidden="1" customHeight="1" x14ac:dyDescent="0.3">
      <c r="A59" t="s">
        <v>407</v>
      </c>
      <c r="B59" s="180"/>
      <c r="C59" s="2" t="s">
        <v>611</v>
      </c>
      <c r="D59" s="141" t="s">
        <v>616</v>
      </c>
      <c r="E59" s="66" t="s">
        <v>617</v>
      </c>
      <c r="F59" s="103"/>
      <c r="G59" s="167"/>
      <c r="H59" s="15"/>
      <c r="I59" s="104"/>
    </row>
    <row r="60" spans="1:9" ht="25.2" customHeight="1" thickBot="1" x14ac:dyDescent="0.35">
      <c r="A60" t="s">
        <v>408</v>
      </c>
      <c r="B60" s="181"/>
      <c r="C60" s="36" t="s">
        <v>621</v>
      </c>
      <c r="D60" s="142" t="s">
        <v>184</v>
      </c>
      <c r="E60" s="48" t="s">
        <v>620</v>
      </c>
      <c r="F60" s="64">
        <v>27390</v>
      </c>
      <c r="G60" s="168"/>
      <c r="H60" s="8">
        <v>2439</v>
      </c>
      <c r="I60" s="106">
        <f>SUM(G50/H60)</f>
        <v>2786.2007093070933</v>
      </c>
    </row>
    <row r="61" spans="1:9" ht="15.6" customHeight="1" thickBot="1" x14ac:dyDescent="0.35">
      <c r="A61" t="s">
        <v>409</v>
      </c>
      <c r="B61" s="80" t="s">
        <v>627</v>
      </c>
      <c r="C61" s="25" t="s">
        <v>621</v>
      </c>
      <c r="D61" s="148" t="s">
        <v>628</v>
      </c>
      <c r="E61" s="21" t="s">
        <v>620</v>
      </c>
      <c r="F61" s="63">
        <v>28652</v>
      </c>
      <c r="G61" s="31">
        <f>SUM(F61)</f>
        <v>28652</v>
      </c>
      <c r="H61" s="24">
        <v>612</v>
      </c>
      <c r="I61" s="112">
        <f>SUM(G61/H61)</f>
        <v>46.816993464052288</v>
      </c>
    </row>
    <row r="62" spans="1:9" ht="15.6" hidden="1" customHeight="1" x14ac:dyDescent="0.3">
      <c r="A62" t="s">
        <v>410</v>
      </c>
      <c r="B62" s="179" t="s">
        <v>153</v>
      </c>
      <c r="C62" s="6" t="s">
        <v>604</v>
      </c>
      <c r="D62" s="144" t="s">
        <v>154</v>
      </c>
      <c r="E62" s="39" t="s">
        <v>155</v>
      </c>
      <c r="F62" s="26">
        <v>200000</v>
      </c>
      <c r="G62" s="166">
        <f>SUM(F62:F68)</f>
        <v>1736725.5299999998</v>
      </c>
      <c r="H62" s="100"/>
      <c r="I62" s="118"/>
    </row>
    <row r="63" spans="1:9" ht="15.6" hidden="1" customHeight="1" x14ac:dyDescent="0.3">
      <c r="A63" t="s">
        <v>411</v>
      </c>
      <c r="B63" s="180"/>
      <c r="C63" s="2" t="s">
        <v>604</v>
      </c>
      <c r="D63" s="68" t="s">
        <v>156</v>
      </c>
      <c r="E63" s="14" t="s">
        <v>157</v>
      </c>
      <c r="F63" s="101">
        <v>116000</v>
      </c>
      <c r="G63" s="167"/>
      <c r="H63" s="77"/>
      <c r="I63" s="104"/>
    </row>
    <row r="64" spans="1:9" ht="15.6" hidden="1" customHeight="1" x14ac:dyDescent="0.3">
      <c r="A64" t="s">
        <v>412</v>
      </c>
      <c r="B64" s="180"/>
      <c r="C64" s="2" t="s">
        <v>604</v>
      </c>
      <c r="D64" s="5" t="s">
        <v>277</v>
      </c>
      <c r="E64" s="41" t="s">
        <v>278</v>
      </c>
      <c r="F64" s="102">
        <v>239943</v>
      </c>
      <c r="G64" s="167"/>
      <c r="H64" s="77"/>
      <c r="I64" s="104"/>
    </row>
    <row r="65" spans="1:9" ht="15.6" hidden="1" customHeight="1" x14ac:dyDescent="0.3">
      <c r="A65" t="s">
        <v>413</v>
      </c>
      <c r="B65" s="180"/>
      <c r="C65" s="2" t="s">
        <v>604</v>
      </c>
      <c r="D65" s="5" t="s">
        <v>320</v>
      </c>
      <c r="E65" s="41" t="s">
        <v>321</v>
      </c>
      <c r="F65" s="102">
        <v>199800</v>
      </c>
      <c r="G65" s="167"/>
      <c r="H65" s="77"/>
      <c r="I65" s="104"/>
    </row>
    <row r="66" spans="1:9" ht="15.6" hidden="1" customHeight="1" x14ac:dyDescent="0.3">
      <c r="A66" t="s">
        <v>414</v>
      </c>
      <c r="B66" s="180"/>
      <c r="C66" s="5" t="s">
        <v>605</v>
      </c>
      <c r="D66" s="68" t="s">
        <v>156</v>
      </c>
      <c r="E66" s="3" t="s">
        <v>548</v>
      </c>
      <c r="F66" s="103">
        <v>401086.2</v>
      </c>
      <c r="G66" s="167"/>
      <c r="H66" s="77"/>
      <c r="I66" s="104"/>
    </row>
    <row r="67" spans="1:9" ht="15.6" hidden="1" customHeight="1" x14ac:dyDescent="0.3">
      <c r="A67" t="s">
        <v>415</v>
      </c>
      <c r="B67" s="180"/>
      <c r="C67" s="2" t="s">
        <v>605</v>
      </c>
      <c r="D67" s="68" t="s">
        <v>156</v>
      </c>
      <c r="E67" s="3" t="s">
        <v>549</v>
      </c>
      <c r="F67" s="103">
        <v>569097.32999999996</v>
      </c>
      <c r="G67" s="167"/>
      <c r="H67" s="15"/>
      <c r="I67" s="104"/>
    </row>
    <row r="68" spans="1:9" ht="15.6" customHeight="1" thickBot="1" x14ac:dyDescent="0.35">
      <c r="A68" t="s">
        <v>416</v>
      </c>
      <c r="B68" s="181"/>
      <c r="C68" s="55" t="s">
        <v>621</v>
      </c>
      <c r="D68" s="142" t="s">
        <v>277</v>
      </c>
      <c r="E68" s="48" t="s">
        <v>620</v>
      </c>
      <c r="F68" s="64">
        <v>10799</v>
      </c>
      <c r="G68" s="168"/>
      <c r="H68" s="8">
        <v>554</v>
      </c>
      <c r="I68" s="106">
        <f>SUM(G62/H68)</f>
        <v>3134.8836281588442</v>
      </c>
    </row>
    <row r="69" spans="1:9" hidden="1" x14ac:dyDescent="0.3">
      <c r="A69" t="s">
        <v>417</v>
      </c>
      <c r="B69" s="185" t="s">
        <v>54</v>
      </c>
      <c r="C69" s="6" t="s">
        <v>604</v>
      </c>
      <c r="D69" s="140" t="s">
        <v>233</v>
      </c>
      <c r="E69" s="37" t="s">
        <v>55</v>
      </c>
      <c r="F69" s="16">
        <v>745000</v>
      </c>
      <c r="G69" s="163">
        <f>SUM(F69:F71)</f>
        <v>1759291.56</v>
      </c>
      <c r="H69" s="100"/>
      <c r="I69" s="118"/>
    </row>
    <row r="70" spans="1:9" hidden="1" x14ac:dyDescent="0.3">
      <c r="A70" t="s">
        <v>418</v>
      </c>
      <c r="B70" s="186"/>
      <c r="C70" s="2" t="s">
        <v>604</v>
      </c>
      <c r="D70" s="68" t="s">
        <v>245</v>
      </c>
      <c r="E70" s="14" t="s">
        <v>56</v>
      </c>
      <c r="F70" s="11">
        <v>119064</v>
      </c>
      <c r="G70" s="164"/>
      <c r="H70" s="77"/>
      <c r="I70" s="104"/>
    </row>
    <row r="71" spans="1:9" ht="15" hidden="1" thickBot="1" x14ac:dyDescent="0.35">
      <c r="A71" t="s">
        <v>419</v>
      </c>
      <c r="B71" s="190"/>
      <c r="C71" s="36" t="s">
        <v>605</v>
      </c>
      <c r="D71" s="143" t="s">
        <v>54</v>
      </c>
      <c r="E71" s="17" t="s">
        <v>550</v>
      </c>
      <c r="F71" s="110">
        <v>895227.56</v>
      </c>
      <c r="G71" s="165"/>
      <c r="H71" s="8">
        <v>366</v>
      </c>
      <c r="I71" s="106">
        <f>SUM(G69/H71)</f>
        <v>4806.8075409836065</v>
      </c>
    </row>
    <row r="72" spans="1:9" hidden="1" x14ac:dyDescent="0.3">
      <c r="A72" t="s">
        <v>420</v>
      </c>
      <c r="B72" s="179" t="s">
        <v>107</v>
      </c>
      <c r="C72" s="6" t="s">
        <v>604</v>
      </c>
      <c r="D72" s="144" t="s">
        <v>237</v>
      </c>
      <c r="E72" s="39" t="s">
        <v>108</v>
      </c>
      <c r="F72" s="16">
        <v>249500</v>
      </c>
      <c r="G72" s="169">
        <f>SUM(F72:F79)</f>
        <v>1272920</v>
      </c>
      <c r="H72" s="100"/>
      <c r="I72" s="118"/>
    </row>
    <row r="73" spans="1:9" hidden="1" x14ac:dyDescent="0.3">
      <c r="A73" t="s">
        <v>421</v>
      </c>
      <c r="B73" s="180"/>
      <c r="C73" s="2" t="s">
        <v>604</v>
      </c>
      <c r="D73" s="9" t="s">
        <v>109</v>
      </c>
      <c r="E73" s="14" t="s">
        <v>110</v>
      </c>
      <c r="F73" s="11">
        <v>239580</v>
      </c>
      <c r="G73" s="170"/>
      <c r="H73" s="77"/>
      <c r="I73" s="104"/>
    </row>
    <row r="74" spans="1:9" hidden="1" x14ac:dyDescent="0.3">
      <c r="A74" t="s">
        <v>422</v>
      </c>
      <c r="B74" s="180"/>
      <c r="C74" s="2" t="s">
        <v>604</v>
      </c>
      <c r="D74" s="68" t="s">
        <v>111</v>
      </c>
      <c r="E74" s="44" t="s">
        <v>112</v>
      </c>
      <c r="F74" s="109">
        <v>225000</v>
      </c>
      <c r="G74" s="170"/>
      <c r="H74" s="77"/>
      <c r="I74" s="104"/>
    </row>
    <row r="75" spans="1:9" hidden="1" x14ac:dyDescent="0.3">
      <c r="A75" t="s">
        <v>423</v>
      </c>
      <c r="B75" s="180"/>
      <c r="C75" s="2" t="s">
        <v>604</v>
      </c>
      <c r="D75" s="68" t="s">
        <v>109</v>
      </c>
      <c r="E75" s="14" t="s">
        <v>113</v>
      </c>
      <c r="F75" s="109">
        <v>239580</v>
      </c>
      <c r="G75" s="170"/>
      <c r="H75" s="77"/>
      <c r="I75" s="104"/>
    </row>
    <row r="76" spans="1:9" hidden="1" x14ac:dyDescent="0.3">
      <c r="A76" t="s">
        <v>424</v>
      </c>
      <c r="B76" s="180"/>
      <c r="C76" s="2" t="s">
        <v>604</v>
      </c>
      <c r="D76" s="68" t="s">
        <v>114</v>
      </c>
      <c r="E76" s="14" t="s">
        <v>115</v>
      </c>
      <c r="F76" s="109">
        <v>140787</v>
      </c>
      <c r="G76" s="170"/>
      <c r="H76" s="77"/>
      <c r="I76" s="104"/>
    </row>
    <row r="77" spans="1:9" hidden="1" x14ac:dyDescent="0.3">
      <c r="A77" t="s">
        <v>425</v>
      </c>
      <c r="B77" s="180"/>
      <c r="C77" s="2" t="s">
        <v>604</v>
      </c>
      <c r="D77" s="5" t="s">
        <v>322</v>
      </c>
      <c r="E77" s="41" t="s">
        <v>323</v>
      </c>
      <c r="F77" s="102">
        <v>147999</v>
      </c>
      <c r="G77" s="170"/>
      <c r="H77" s="77"/>
      <c r="I77" s="104"/>
    </row>
    <row r="78" spans="1:9" hidden="1" x14ac:dyDescent="0.3">
      <c r="A78" t="s">
        <v>426</v>
      </c>
      <c r="B78" s="180"/>
      <c r="C78" s="2" t="s">
        <v>611</v>
      </c>
      <c r="D78" s="141" t="s">
        <v>616</v>
      </c>
      <c r="E78" s="66" t="s">
        <v>617</v>
      </c>
      <c r="F78" s="102"/>
      <c r="G78" s="170"/>
      <c r="H78" s="15"/>
      <c r="I78" s="104"/>
    </row>
    <row r="79" spans="1:9" ht="15" thickBot="1" x14ac:dyDescent="0.35">
      <c r="A79" t="s">
        <v>427</v>
      </c>
      <c r="B79" s="181"/>
      <c r="C79" s="55" t="s">
        <v>621</v>
      </c>
      <c r="D79" s="142" t="s">
        <v>629</v>
      </c>
      <c r="E79" s="48" t="s">
        <v>620</v>
      </c>
      <c r="F79" s="64">
        <v>30474</v>
      </c>
      <c r="G79" s="171"/>
      <c r="H79" s="8">
        <v>213</v>
      </c>
      <c r="I79" s="158">
        <f>SUM(G72/H79)</f>
        <v>5976.1502347417836</v>
      </c>
    </row>
    <row r="80" spans="1:9" hidden="1" x14ac:dyDescent="0.3">
      <c r="A80" t="s">
        <v>428</v>
      </c>
      <c r="B80" s="179" t="s">
        <v>74</v>
      </c>
      <c r="C80" s="6" t="s">
        <v>604</v>
      </c>
      <c r="D80" s="144" t="s">
        <v>75</v>
      </c>
      <c r="E80" s="39" t="s">
        <v>76</v>
      </c>
      <c r="F80" s="16">
        <v>28592</v>
      </c>
      <c r="G80" s="166">
        <f>SUM(F80:F133)</f>
        <v>27844878.500000004</v>
      </c>
      <c r="H80" s="100"/>
      <c r="I80" s="118"/>
    </row>
    <row r="81" spans="1:9" hidden="1" x14ac:dyDescent="0.3">
      <c r="A81" t="s">
        <v>429</v>
      </c>
      <c r="B81" s="180"/>
      <c r="C81" s="2" t="s">
        <v>604</v>
      </c>
      <c r="D81" s="68" t="s">
        <v>75</v>
      </c>
      <c r="E81" s="14" t="s">
        <v>77</v>
      </c>
      <c r="F81" s="4">
        <v>72600</v>
      </c>
      <c r="G81" s="167"/>
      <c r="H81" s="77"/>
      <c r="I81" s="104"/>
    </row>
    <row r="82" spans="1:9" hidden="1" x14ac:dyDescent="0.3">
      <c r="A82" t="s">
        <v>430</v>
      </c>
      <c r="B82" s="180"/>
      <c r="C82" s="2" t="s">
        <v>604</v>
      </c>
      <c r="D82" s="9" t="s">
        <v>78</v>
      </c>
      <c r="E82" s="10" t="s">
        <v>79</v>
      </c>
      <c r="F82" s="13">
        <v>992500</v>
      </c>
      <c r="G82" s="167"/>
      <c r="H82" s="77"/>
      <c r="I82" s="104"/>
    </row>
    <row r="83" spans="1:9" hidden="1" x14ac:dyDescent="0.3">
      <c r="A83" t="s">
        <v>431</v>
      </c>
      <c r="B83" s="180"/>
      <c r="C83" s="2" t="s">
        <v>604</v>
      </c>
      <c r="D83" s="68" t="s">
        <v>80</v>
      </c>
      <c r="E83" s="14" t="s">
        <v>81</v>
      </c>
      <c r="F83" s="4">
        <v>483143</v>
      </c>
      <c r="G83" s="167"/>
      <c r="H83" s="77"/>
      <c r="I83" s="104"/>
    </row>
    <row r="84" spans="1:9" hidden="1" x14ac:dyDescent="0.3">
      <c r="A84" t="s">
        <v>432</v>
      </c>
      <c r="B84" s="180"/>
      <c r="C84" s="2" t="s">
        <v>604</v>
      </c>
      <c r="D84" s="9" t="s">
        <v>82</v>
      </c>
      <c r="E84" s="10" t="s">
        <v>83</v>
      </c>
      <c r="F84" s="4">
        <v>405000</v>
      </c>
      <c r="G84" s="167"/>
      <c r="H84" s="77"/>
      <c r="I84" s="104"/>
    </row>
    <row r="85" spans="1:9" hidden="1" x14ac:dyDescent="0.3">
      <c r="A85" t="s">
        <v>433</v>
      </c>
      <c r="B85" s="180"/>
      <c r="C85" s="2" t="s">
        <v>604</v>
      </c>
      <c r="D85" s="9" t="s">
        <v>84</v>
      </c>
      <c r="E85" s="10" t="s">
        <v>85</v>
      </c>
      <c r="F85" s="4">
        <v>179908</v>
      </c>
      <c r="G85" s="167"/>
      <c r="H85" s="77"/>
      <c r="I85" s="104"/>
    </row>
    <row r="86" spans="1:9" hidden="1" x14ac:dyDescent="0.3">
      <c r="A86" t="s">
        <v>434</v>
      </c>
      <c r="B86" s="180"/>
      <c r="C86" s="2" t="s">
        <v>604</v>
      </c>
      <c r="D86" s="9" t="s">
        <v>80</v>
      </c>
      <c r="E86" s="45" t="s">
        <v>86</v>
      </c>
      <c r="F86" s="11">
        <v>569729</v>
      </c>
      <c r="G86" s="167"/>
      <c r="H86" s="77"/>
      <c r="I86" s="104"/>
    </row>
    <row r="87" spans="1:9" hidden="1" x14ac:dyDescent="0.3">
      <c r="A87" t="s">
        <v>435</v>
      </c>
      <c r="B87" s="180"/>
      <c r="C87" s="2" t="s">
        <v>604</v>
      </c>
      <c r="D87" s="9" t="s">
        <v>80</v>
      </c>
      <c r="E87" s="10" t="s">
        <v>87</v>
      </c>
      <c r="F87" s="115">
        <v>139682</v>
      </c>
      <c r="G87" s="167"/>
      <c r="H87" s="77"/>
      <c r="I87" s="104"/>
    </row>
    <row r="88" spans="1:9" ht="18" hidden="1" customHeight="1" x14ac:dyDescent="0.3">
      <c r="A88" t="s">
        <v>436</v>
      </c>
      <c r="B88" s="180"/>
      <c r="C88" s="2" t="s">
        <v>604</v>
      </c>
      <c r="D88" s="9" t="s">
        <v>88</v>
      </c>
      <c r="E88" s="14" t="s">
        <v>243</v>
      </c>
      <c r="F88" s="11">
        <v>110360</v>
      </c>
      <c r="G88" s="167"/>
      <c r="H88" s="77"/>
      <c r="I88" s="104"/>
    </row>
    <row r="89" spans="1:9" hidden="1" x14ac:dyDescent="0.3">
      <c r="A89" t="s">
        <v>437</v>
      </c>
      <c r="B89" s="180"/>
      <c r="C89" s="2" t="s">
        <v>604</v>
      </c>
      <c r="D89" s="9" t="s">
        <v>89</v>
      </c>
      <c r="E89" s="10" t="s">
        <v>90</v>
      </c>
      <c r="F89" s="11">
        <v>235527</v>
      </c>
      <c r="G89" s="167"/>
      <c r="H89" s="77"/>
      <c r="I89" s="104"/>
    </row>
    <row r="90" spans="1:9" hidden="1" x14ac:dyDescent="0.3">
      <c r="A90" t="s">
        <v>438</v>
      </c>
      <c r="B90" s="180"/>
      <c r="C90" s="2" t="s">
        <v>604</v>
      </c>
      <c r="D90" s="68" t="s">
        <v>91</v>
      </c>
      <c r="E90" s="14" t="s">
        <v>92</v>
      </c>
      <c r="F90" s="11">
        <v>68072</v>
      </c>
      <c r="G90" s="167"/>
      <c r="H90" s="77"/>
      <c r="I90" s="104"/>
    </row>
    <row r="91" spans="1:9" hidden="1" x14ac:dyDescent="0.3">
      <c r="A91" t="s">
        <v>439</v>
      </c>
      <c r="B91" s="180"/>
      <c r="C91" s="2" t="s">
        <v>604</v>
      </c>
      <c r="D91" s="68" t="s">
        <v>93</v>
      </c>
      <c r="E91" s="14" t="s">
        <v>94</v>
      </c>
      <c r="F91" s="109">
        <v>129768</v>
      </c>
      <c r="G91" s="167"/>
      <c r="H91" s="77"/>
      <c r="I91" s="104"/>
    </row>
    <row r="92" spans="1:9" hidden="1" x14ac:dyDescent="0.3">
      <c r="A92" t="s">
        <v>440</v>
      </c>
      <c r="B92" s="180"/>
      <c r="C92" s="2" t="s">
        <v>604</v>
      </c>
      <c r="D92" s="68" t="s">
        <v>80</v>
      </c>
      <c r="E92" s="14" t="s">
        <v>95</v>
      </c>
      <c r="F92" s="109">
        <v>818210</v>
      </c>
      <c r="G92" s="167"/>
      <c r="H92" s="77"/>
      <c r="I92" s="104"/>
    </row>
    <row r="93" spans="1:9" hidden="1" x14ac:dyDescent="0.3">
      <c r="A93" t="s">
        <v>441</v>
      </c>
      <c r="B93" s="180"/>
      <c r="C93" s="2" t="s">
        <v>604</v>
      </c>
      <c r="D93" s="68" t="s">
        <v>96</v>
      </c>
      <c r="E93" s="14" t="s">
        <v>97</v>
      </c>
      <c r="F93" s="11">
        <v>142560</v>
      </c>
      <c r="G93" s="167"/>
      <c r="H93" s="77"/>
      <c r="I93" s="104"/>
    </row>
    <row r="94" spans="1:9" hidden="1" x14ac:dyDescent="0.3">
      <c r="A94" t="s">
        <v>442</v>
      </c>
      <c r="B94" s="180"/>
      <c r="C94" s="2" t="s">
        <v>604</v>
      </c>
      <c r="D94" s="68" t="s">
        <v>98</v>
      </c>
      <c r="E94" s="14" t="s">
        <v>99</v>
      </c>
      <c r="F94" s="11">
        <v>194650</v>
      </c>
      <c r="G94" s="167"/>
      <c r="H94" s="77"/>
      <c r="I94" s="104"/>
    </row>
    <row r="95" spans="1:9" hidden="1" x14ac:dyDescent="0.3">
      <c r="A95" t="s">
        <v>443</v>
      </c>
      <c r="B95" s="180"/>
      <c r="C95" s="2" t="s">
        <v>604</v>
      </c>
      <c r="D95" s="9" t="s">
        <v>100</v>
      </c>
      <c r="E95" s="14" t="s">
        <v>101</v>
      </c>
      <c r="F95" s="11">
        <v>796500</v>
      </c>
      <c r="G95" s="167"/>
      <c r="H95" s="77"/>
      <c r="I95" s="104"/>
    </row>
    <row r="96" spans="1:9" hidden="1" x14ac:dyDescent="0.3">
      <c r="A96" t="s">
        <v>444</v>
      </c>
      <c r="B96" s="180"/>
      <c r="C96" s="2" t="s">
        <v>604</v>
      </c>
      <c r="D96" s="68" t="s">
        <v>88</v>
      </c>
      <c r="E96" s="44" t="s">
        <v>102</v>
      </c>
      <c r="F96" s="109">
        <v>77243</v>
      </c>
      <c r="G96" s="167"/>
      <c r="H96" s="77"/>
      <c r="I96" s="104"/>
    </row>
    <row r="97" spans="1:9" hidden="1" x14ac:dyDescent="0.3">
      <c r="A97" t="s">
        <v>445</v>
      </c>
      <c r="B97" s="180"/>
      <c r="C97" s="2" t="s">
        <v>604</v>
      </c>
      <c r="D97" s="68" t="s">
        <v>103</v>
      </c>
      <c r="E97" s="14" t="s">
        <v>104</v>
      </c>
      <c r="F97" s="109">
        <v>97600</v>
      </c>
      <c r="G97" s="167"/>
      <c r="H97" s="77"/>
      <c r="I97" s="104"/>
    </row>
    <row r="98" spans="1:9" hidden="1" x14ac:dyDescent="0.3">
      <c r="A98" t="s">
        <v>446</v>
      </c>
      <c r="B98" s="180"/>
      <c r="C98" s="2" t="s">
        <v>604</v>
      </c>
      <c r="D98" s="68" t="s">
        <v>105</v>
      </c>
      <c r="E98" s="14" t="s">
        <v>106</v>
      </c>
      <c r="F98" s="109">
        <v>140787</v>
      </c>
      <c r="G98" s="167"/>
      <c r="H98" s="77"/>
      <c r="I98" s="104"/>
    </row>
    <row r="99" spans="1:9" hidden="1" x14ac:dyDescent="0.3">
      <c r="A99" t="s">
        <v>447</v>
      </c>
      <c r="B99" s="180"/>
      <c r="C99" s="2" t="s">
        <v>604</v>
      </c>
      <c r="D99" s="5" t="s">
        <v>263</v>
      </c>
      <c r="E99" s="41" t="s">
        <v>264</v>
      </c>
      <c r="F99" s="102">
        <v>144000</v>
      </c>
      <c r="G99" s="167"/>
      <c r="H99" s="77"/>
      <c r="I99" s="104"/>
    </row>
    <row r="100" spans="1:9" hidden="1" x14ac:dyDescent="0.3">
      <c r="A100" t="s">
        <v>448</v>
      </c>
      <c r="B100" s="180"/>
      <c r="C100" s="2" t="s">
        <v>604</v>
      </c>
      <c r="D100" s="5" t="s">
        <v>274</v>
      </c>
      <c r="E100" s="41" t="s">
        <v>275</v>
      </c>
      <c r="F100" s="102">
        <v>144000</v>
      </c>
      <c r="G100" s="167"/>
      <c r="H100" s="77"/>
      <c r="I100" s="104"/>
    </row>
    <row r="101" spans="1:9" hidden="1" x14ac:dyDescent="0.3">
      <c r="A101" t="s">
        <v>449</v>
      </c>
      <c r="B101" s="180"/>
      <c r="C101" s="2" t="s">
        <v>604</v>
      </c>
      <c r="D101" s="5" t="s">
        <v>279</v>
      </c>
      <c r="E101" s="41" t="s">
        <v>280</v>
      </c>
      <c r="F101" s="102">
        <v>143264</v>
      </c>
      <c r="G101" s="167"/>
      <c r="H101" s="77"/>
      <c r="I101" s="104"/>
    </row>
    <row r="102" spans="1:9" hidden="1" x14ac:dyDescent="0.3">
      <c r="A102" t="s">
        <v>450</v>
      </c>
      <c r="B102" s="180"/>
      <c r="C102" s="2" t="s">
        <v>604</v>
      </c>
      <c r="D102" s="5" t="s">
        <v>290</v>
      </c>
      <c r="E102" s="41" t="s">
        <v>291</v>
      </c>
      <c r="F102" s="102">
        <v>149600</v>
      </c>
      <c r="G102" s="167"/>
      <c r="H102" s="77"/>
      <c r="I102" s="104"/>
    </row>
    <row r="103" spans="1:9" hidden="1" x14ac:dyDescent="0.3">
      <c r="A103" t="s">
        <v>451</v>
      </c>
      <c r="B103" s="180"/>
      <c r="C103" s="2" t="s">
        <v>604</v>
      </c>
      <c r="D103" s="5" t="s">
        <v>88</v>
      </c>
      <c r="E103" s="41" t="s">
        <v>292</v>
      </c>
      <c r="F103" s="102">
        <v>116160</v>
      </c>
      <c r="G103" s="167"/>
      <c r="H103" s="77"/>
      <c r="I103" s="104"/>
    </row>
    <row r="104" spans="1:9" hidden="1" x14ac:dyDescent="0.3">
      <c r="A104" t="s">
        <v>452</v>
      </c>
      <c r="B104" s="180"/>
      <c r="C104" s="2" t="s">
        <v>604</v>
      </c>
      <c r="D104" s="5" t="s">
        <v>89</v>
      </c>
      <c r="E104" s="41" t="s">
        <v>297</v>
      </c>
      <c r="F104" s="102">
        <v>239580</v>
      </c>
      <c r="G104" s="167"/>
      <c r="H104" s="77"/>
      <c r="I104" s="104"/>
    </row>
    <row r="105" spans="1:9" hidden="1" x14ac:dyDescent="0.3">
      <c r="A105" t="s">
        <v>453</v>
      </c>
      <c r="B105" s="180"/>
      <c r="C105" s="2" t="s">
        <v>604</v>
      </c>
      <c r="D105" s="5" t="s">
        <v>304</v>
      </c>
      <c r="E105" s="41" t="s">
        <v>305</v>
      </c>
      <c r="F105" s="102">
        <v>675000</v>
      </c>
      <c r="G105" s="167"/>
      <c r="H105" s="77"/>
      <c r="I105" s="104"/>
    </row>
    <row r="106" spans="1:9" hidden="1" x14ac:dyDescent="0.3">
      <c r="A106" t="s">
        <v>454</v>
      </c>
      <c r="B106" s="180"/>
      <c r="C106" s="2" t="s">
        <v>604</v>
      </c>
      <c r="D106" s="5" t="s">
        <v>78</v>
      </c>
      <c r="E106" s="41" t="s">
        <v>306</v>
      </c>
      <c r="F106" s="102">
        <v>400000</v>
      </c>
      <c r="G106" s="167"/>
      <c r="H106" s="77"/>
      <c r="I106" s="104"/>
    </row>
    <row r="107" spans="1:9" hidden="1" x14ac:dyDescent="0.3">
      <c r="A107" t="s">
        <v>455</v>
      </c>
      <c r="B107" s="180"/>
      <c r="C107" s="2" t="s">
        <v>604</v>
      </c>
      <c r="D107" s="5" t="s">
        <v>327</v>
      </c>
      <c r="E107" s="41" t="s">
        <v>328</v>
      </c>
      <c r="F107" s="102">
        <v>144800</v>
      </c>
      <c r="G107" s="167"/>
      <c r="H107" s="77"/>
      <c r="I107" s="104"/>
    </row>
    <row r="108" spans="1:9" hidden="1" x14ac:dyDescent="0.3">
      <c r="A108" t="s">
        <v>456</v>
      </c>
      <c r="B108" s="180"/>
      <c r="C108" s="2" t="s">
        <v>604</v>
      </c>
      <c r="D108" s="5" t="s">
        <v>338</v>
      </c>
      <c r="E108" s="41" t="s">
        <v>339</v>
      </c>
      <c r="F108" s="102">
        <v>120000</v>
      </c>
      <c r="G108" s="167"/>
      <c r="H108" s="77"/>
      <c r="I108" s="104"/>
    </row>
    <row r="109" spans="1:9" hidden="1" x14ac:dyDescent="0.3">
      <c r="A109" t="s">
        <v>457</v>
      </c>
      <c r="B109" s="180"/>
      <c r="C109" s="2" t="s">
        <v>604</v>
      </c>
      <c r="D109" s="5" t="s">
        <v>80</v>
      </c>
      <c r="E109" s="41" t="s">
        <v>303</v>
      </c>
      <c r="F109" s="102">
        <v>240000</v>
      </c>
      <c r="G109" s="167"/>
      <c r="H109" s="15"/>
      <c r="I109" s="104"/>
    </row>
    <row r="110" spans="1:9" hidden="1" x14ac:dyDescent="0.3">
      <c r="A110" t="s">
        <v>458</v>
      </c>
      <c r="B110" s="180"/>
      <c r="C110" s="2" t="s">
        <v>605</v>
      </c>
      <c r="D110" s="68" t="s">
        <v>89</v>
      </c>
      <c r="E110" s="3" t="s">
        <v>551</v>
      </c>
      <c r="F110" s="103">
        <v>1218477.6000000001</v>
      </c>
      <c r="G110" s="167"/>
      <c r="H110" s="15"/>
      <c r="I110" s="104"/>
    </row>
    <row r="111" spans="1:9" hidden="1" x14ac:dyDescent="0.3">
      <c r="A111" t="s">
        <v>459</v>
      </c>
      <c r="B111" s="180"/>
      <c r="C111" s="2" t="s">
        <v>605</v>
      </c>
      <c r="D111" s="68" t="s">
        <v>89</v>
      </c>
      <c r="E111" s="3" t="s">
        <v>552</v>
      </c>
      <c r="F111" s="103">
        <v>1330150.22</v>
      </c>
      <c r="G111" s="167"/>
      <c r="H111" s="15"/>
      <c r="I111" s="104"/>
    </row>
    <row r="112" spans="1:9" hidden="1" x14ac:dyDescent="0.3">
      <c r="A112" t="s">
        <v>460</v>
      </c>
      <c r="B112" s="180"/>
      <c r="C112" s="2" t="s">
        <v>605</v>
      </c>
      <c r="D112" s="68" t="s">
        <v>89</v>
      </c>
      <c r="E112" s="3" t="s">
        <v>553</v>
      </c>
      <c r="F112" s="103">
        <v>1321961.57</v>
      </c>
      <c r="G112" s="167"/>
      <c r="H112" s="15"/>
      <c r="I112" s="104"/>
    </row>
    <row r="113" spans="1:9" hidden="1" x14ac:dyDescent="0.3">
      <c r="A113" t="s">
        <v>461</v>
      </c>
      <c r="B113" s="180"/>
      <c r="C113" s="2" t="s">
        <v>605</v>
      </c>
      <c r="D113" s="68" t="s">
        <v>89</v>
      </c>
      <c r="E113" s="3" t="s">
        <v>554</v>
      </c>
      <c r="F113" s="103">
        <v>1029699.11</v>
      </c>
      <c r="G113" s="167"/>
      <c r="H113" s="15"/>
      <c r="I113" s="104"/>
    </row>
    <row r="114" spans="1:9" hidden="1" x14ac:dyDescent="0.3">
      <c r="A114" t="s">
        <v>462</v>
      </c>
      <c r="B114" s="180"/>
      <c r="C114" s="2" t="s">
        <v>605</v>
      </c>
      <c r="D114" s="68" t="s">
        <v>89</v>
      </c>
      <c r="E114" s="3" t="s">
        <v>555</v>
      </c>
      <c r="F114" s="103">
        <v>1121125.02</v>
      </c>
      <c r="G114" s="167"/>
      <c r="H114" s="15"/>
      <c r="I114" s="104"/>
    </row>
    <row r="115" spans="1:9" hidden="1" x14ac:dyDescent="0.3">
      <c r="A115" t="s">
        <v>463</v>
      </c>
      <c r="B115" s="180"/>
      <c r="C115" s="2" t="s">
        <v>605</v>
      </c>
      <c r="D115" s="68" t="s">
        <v>89</v>
      </c>
      <c r="E115" s="3" t="s">
        <v>556</v>
      </c>
      <c r="F115" s="103">
        <v>1212880.8</v>
      </c>
      <c r="G115" s="167"/>
      <c r="H115" s="15"/>
      <c r="I115" s="104"/>
    </row>
    <row r="116" spans="1:9" hidden="1" x14ac:dyDescent="0.3">
      <c r="A116" t="s">
        <v>464</v>
      </c>
      <c r="B116" s="180"/>
      <c r="C116" s="2" t="s">
        <v>605</v>
      </c>
      <c r="D116" s="68" t="s">
        <v>80</v>
      </c>
      <c r="E116" s="3" t="s">
        <v>557</v>
      </c>
      <c r="F116" s="103">
        <v>1086246.76</v>
      </c>
      <c r="G116" s="167"/>
      <c r="H116" s="15"/>
      <c r="I116" s="104"/>
    </row>
    <row r="117" spans="1:9" hidden="1" x14ac:dyDescent="0.3">
      <c r="A117" t="s">
        <v>465</v>
      </c>
      <c r="B117" s="180"/>
      <c r="C117" s="2" t="s">
        <v>605</v>
      </c>
      <c r="D117" s="68" t="s">
        <v>80</v>
      </c>
      <c r="E117" s="3" t="s">
        <v>558</v>
      </c>
      <c r="F117" s="103">
        <v>1458421.45</v>
      </c>
      <c r="G117" s="167"/>
      <c r="H117" s="15"/>
      <c r="I117" s="104"/>
    </row>
    <row r="118" spans="1:9" hidden="1" x14ac:dyDescent="0.3">
      <c r="A118" t="s">
        <v>466</v>
      </c>
      <c r="B118" s="180"/>
      <c r="C118" s="2" t="s">
        <v>605</v>
      </c>
      <c r="D118" s="68" t="s">
        <v>80</v>
      </c>
      <c r="E118" s="3" t="s">
        <v>559</v>
      </c>
      <c r="F118" s="103">
        <v>748658.78</v>
      </c>
      <c r="G118" s="167"/>
      <c r="H118" s="15"/>
      <c r="I118" s="104"/>
    </row>
    <row r="119" spans="1:9" hidden="1" x14ac:dyDescent="0.3">
      <c r="A119" t="s">
        <v>467</v>
      </c>
      <c r="B119" s="180"/>
      <c r="C119" s="2" t="s">
        <v>605</v>
      </c>
      <c r="D119" s="68" t="s">
        <v>80</v>
      </c>
      <c r="E119" s="3" t="s">
        <v>560</v>
      </c>
      <c r="F119" s="103">
        <v>1424830.39</v>
      </c>
      <c r="G119" s="167"/>
      <c r="H119" s="15"/>
      <c r="I119" s="104"/>
    </row>
    <row r="120" spans="1:9" hidden="1" x14ac:dyDescent="0.3">
      <c r="A120" t="s">
        <v>468</v>
      </c>
      <c r="B120" s="180"/>
      <c r="C120" s="2" t="s">
        <v>605</v>
      </c>
      <c r="D120" s="68" t="s">
        <v>80</v>
      </c>
      <c r="E120" s="3" t="s">
        <v>561</v>
      </c>
      <c r="F120" s="103">
        <v>1175992.73</v>
      </c>
      <c r="G120" s="167"/>
      <c r="H120" s="15"/>
      <c r="I120" s="104"/>
    </row>
    <row r="121" spans="1:9" hidden="1" x14ac:dyDescent="0.3">
      <c r="A121" t="s">
        <v>469</v>
      </c>
      <c r="B121" s="180"/>
      <c r="C121" s="2" t="s">
        <v>605</v>
      </c>
      <c r="D121" s="68" t="s">
        <v>562</v>
      </c>
      <c r="E121" s="3" t="s">
        <v>563</v>
      </c>
      <c r="F121" s="103">
        <v>1899107</v>
      </c>
      <c r="G121" s="167"/>
      <c r="H121" s="15"/>
      <c r="I121" s="104"/>
    </row>
    <row r="122" spans="1:9" hidden="1" x14ac:dyDescent="0.3">
      <c r="A122" t="s">
        <v>470</v>
      </c>
      <c r="B122" s="180"/>
      <c r="C122" s="2" t="s">
        <v>605</v>
      </c>
      <c r="D122" s="68" t="s">
        <v>564</v>
      </c>
      <c r="E122" s="3" t="s">
        <v>565</v>
      </c>
      <c r="F122" s="103">
        <v>1097662.29</v>
      </c>
      <c r="G122" s="167"/>
      <c r="H122" s="15"/>
      <c r="I122" s="104"/>
    </row>
    <row r="123" spans="1:9" hidden="1" x14ac:dyDescent="0.3">
      <c r="A123" t="s">
        <v>471</v>
      </c>
      <c r="B123" s="180"/>
      <c r="C123" s="2" t="s">
        <v>605</v>
      </c>
      <c r="D123" s="68" t="s">
        <v>566</v>
      </c>
      <c r="E123" s="3" t="s">
        <v>567</v>
      </c>
      <c r="F123" s="103">
        <v>756295</v>
      </c>
      <c r="G123" s="167"/>
      <c r="H123" s="15"/>
      <c r="I123" s="104"/>
    </row>
    <row r="124" spans="1:9" hidden="1" x14ac:dyDescent="0.3">
      <c r="A124" t="s">
        <v>472</v>
      </c>
      <c r="B124" s="180"/>
      <c r="C124" s="2" t="s">
        <v>605</v>
      </c>
      <c r="D124" s="68" t="s">
        <v>80</v>
      </c>
      <c r="E124" s="67" t="s">
        <v>568</v>
      </c>
      <c r="F124" s="103">
        <v>757655.87</v>
      </c>
      <c r="G124" s="167"/>
      <c r="H124" s="15"/>
      <c r="I124" s="104"/>
    </row>
    <row r="125" spans="1:9" hidden="1" x14ac:dyDescent="0.3">
      <c r="A125" t="s">
        <v>473</v>
      </c>
      <c r="B125" s="180"/>
      <c r="C125" s="2" t="s">
        <v>611</v>
      </c>
      <c r="D125" s="141" t="s">
        <v>612</v>
      </c>
      <c r="E125" s="66" t="s">
        <v>613</v>
      </c>
      <c r="F125" s="116">
        <v>1804890</v>
      </c>
      <c r="G125" s="167"/>
      <c r="H125" s="15"/>
      <c r="I125" s="104"/>
    </row>
    <row r="126" spans="1:9" hidden="1" x14ac:dyDescent="0.3">
      <c r="A126" t="s">
        <v>474</v>
      </c>
      <c r="B126" s="180"/>
      <c r="C126" s="2" t="s">
        <v>611</v>
      </c>
      <c r="D126" s="141" t="s">
        <v>616</v>
      </c>
      <c r="E126" s="66" t="s">
        <v>617</v>
      </c>
      <c r="F126" s="117"/>
      <c r="G126" s="167"/>
      <c r="H126" s="77"/>
      <c r="I126" s="104"/>
    </row>
    <row r="127" spans="1:9" x14ac:dyDescent="0.3">
      <c r="A127" t="s">
        <v>475</v>
      </c>
      <c r="B127" s="180"/>
      <c r="C127" s="2" t="s">
        <v>621</v>
      </c>
      <c r="D127" s="145" t="s">
        <v>630</v>
      </c>
      <c r="E127" s="10" t="s">
        <v>620</v>
      </c>
      <c r="F127" s="60">
        <v>29940</v>
      </c>
      <c r="G127" s="167"/>
      <c r="H127" s="15"/>
      <c r="I127" s="104"/>
    </row>
    <row r="128" spans="1:9" x14ac:dyDescent="0.3">
      <c r="A128" t="s">
        <v>476</v>
      </c>
      <c r="B128" s="180"/>
      <c r="C128" s="2" t="s">
        <v>621</v>
      </c>
      <c r="D128" s="145" t="s">
        <v>631</v>
      </c>
      <c r="E128" s="10" t="s">
        <v>620</v>
      </c>
      <c r="F128" s="60">
        <v>29719.91</v>
      </c>
      <c r="G128" s="167"/>
      <c r="H128" s="15"/>
      <c r="I128" s="104"/>
    </row>
    <row r="129" spans="1:9" x14ac:dyDescent="0.3">
      <c r="A129" t="s">
        <v>477</v>
      </c>
      <c r="B129" s="180"/>
      <c r="C129" s="2" t="s">
        <v>621</v>
      </c>
      <c r="D129" s="145" t="s">
        <v>632</v>
      </c>
      <c r="E129" s="10" t="s">
        <v>620</v>
      </c>
      <c r="F129" s="60">
        <v>27123</v>
      </c>
      <c r="G129" s="167"/>
      <c r="H129" s="15"/>
      <c r="I129" s="104"/>
    </row>
    <row r="130" spans="1:9" x14ac:dyDescent="0.3">
      <c r="A130" t="s">
        <v>478</v>
      </c>
      <c r="B130" s="180"/>
      <c r="C130" s="2" t="s">
        <v>621</v>
      </c>
      <c r="D130" s="145" t="s">
        <v>633</v>
      </c>
      <c r="E130" s="10" t="s">
        <v>620</v>
      </c>
      <c r="F130" s="60">
        <v>30514</v>
      </c>
      <c r="G130" s="167"/>
      <c r="H130" s="15"/>
      <c r="I130" s="104"/>
    </row>
    <row r="131" spans="1:9" x14ac:dyDescent="0.3">
      <c r="A131" t="s">
        <v>479</v>
      </c>
      <c r="B131" s="180"/>
      <c r="C131" s="2" t="s">
        <v>621</v>
      </c>
      <c r="D131" s="145" t="s">
        <v>634</v>
      </c>
      <c r="E131" s="10" t="s">
        <v>620</v>
      </c>
      <c r="F131" s="60">
        <v>30444</v>
      </c>
      <c r="G131" s="167"/>
      <c r="H131" s="15"/>
      <c r="I131" s="104"/>
    </row>
    <row r="132" spans="1:9" x14ac:dyDescent="0.3">
      <c r="A132" t="s">
        <v>480</v>
      </c>
      <c r="B132" s="180"/>
      <c r="C132" s="2" t="s">
        <v>621</v>
      </c>
      <c r="D132" s="145" t="s">
        <v>635</v>
      </c>
      <c r="E132" s="10" t="s">
        <v>620</v>
      </c>
      <c r="F132" s="60">
        <v>21210</v>
      </c>
      <c r="G132" s="167"/>
      <c r="H132" s="15"/>
      <c r="I132" s="104"/>
    </row>
    <row r="133" spans="1:9" x14ac:dyDescent="0.3">
      <c r="A133" t="s">
        <v>481</v>
      </c>
      <c r="B133" s="180"/>
      <c r="C133" s="72" t="s">
        <v>621</v>
      </c>
      <c r="D133" s="149" t="s">
        <v>636</v>
      </c>
      <c r="E133" s="61" t="s">
        <v>620</v>
      </c>
      <c r="F133" s="62">
        <v>33038</v>
      </c>
      <c r="G133" s="167"/>
      <c r="H133" s="77"/>
      <c r="I133" s="104"/>
    </row>
    <row r="134" spans="1:9" hidden="1" x14ac:dyDescent="0.3">
      <c r="A134" t="s">
        <v>482</v>
      </c>
      <c r="B134" s="84"/>
      <c r="C134" s="58" t="s">
        <v>752</v>
      </c>
      <c r="D134" s="141" t="s">
        <v>612</v>
      </c>
      <c r="E134" s="57" t="s">
        <v>753</v>
      </c>
      <c r="F134" s="85">
        <v>397892</v>
      </c>
      <c r="G134" s="167"/>
      <c r="H134" s="15"/>
      <c r="I134" s="104"/>
    </row>
    <row r="135" spans="1:9" hidden="1" x14ac:dyDescent="0.3">
      <c r="A135" t="s">
        <v>483</v>
      </c>
      <c r="B135" s="84"/>
      <c r="C135" s="58" t="s">
        <v>752</v>
      </c>
      <c r="D135" s="68" t="s">
        <v>562</v>
      </c>
      <c r="E135" s="57" t="s">
        <v>753</v>
      </c>
      <c r="F135" s="85">
        <v>398906</v>
      </c>
      <c r="G135" s="167"/>
      <c r="H135" s="15"/>
      <c r="I135" s="104"/>
    </row>
    <row r="136" spans="1:9" ht="15" hidden="1" thickBot="1" x14ac:dyDescent="0.35">
      <c r="A136" t="s">
        <v>484</v>
      </c>
      <c r="B136" s="86"/>
      <c r="C136" s="87" t="s">
        <v>752</v>
      </c>
      <c r="D136" s="150" t="s">
        <v>755</v>
      </c>
      <c r="E136" s="88" t="s">
        <v>753</v>
      </c>
      <c r="F136" s="89">
        <v>386122</v>
      </c>
      <c r="G136" s="168"/>
      <c r="H136" s="8">
        <v>8477</v>
      </c>
      <c r="I136" s="106">
        <f>SUM(G80)/H136</f>
        <v>3284.7562227203025</v>
      </c>
    </row>
    <row r="137" spans="1:9" hidden="1" x14ac:dyDescent="0.3">
      <c r="A137" t="s">
        <v>485</v>
      </c>
      <c r="B137" s="179" t="s">
        <v>160</v>
      </c>
      <c r="C137" s="6" t="s">
        <v>604</v>
      </c>
      <c r="D137" s="144" t="s">
        <v>161</v>
      </c>
      <c r="E137" s="39" t="s">
        <v>162</v>
      </c>
      <c r="F137" s="16">
        <v>233351</v>
      </c>
      <c r="G137" s="169">
        <f>SUM(F137:F138)</f>
        <v>263199</v>
      </c>
      <c r="H137" s="56"/>
      <c r="I137" s="118"/>
    </row>
    <row r="138" spans="1:9" ht="15" thickBot="1" x14ac:dyDescent="0.35">
      <c r="A138" t="s">
        <v>486</v>
      </c>
      <c r="B138" s="181"/>
      <c r="C138" s="36" t="s">
        <v>621</v>
      </c>
      <c r="D138" s="142" t="s">
        <v>629</v>
      </c>
      <c r="E138" s="48" t="s">
        <v>620</v>
      </c>
      <c r="F138" s="64">
        <v>29848</v>
      </c>
      <c r="G138" s="171"/>
      <c r="H138" s="8">
        <v>481</v>
      </c>
      <c r="I138" s="106">
        <f>SUM(G137/H138)</f>
        <v>547.19126819126814</v>
      </c>
    </row>
    <row r="139" spans="1:9" hidden="1" x14ac:dyDescent="0.3">
      <c r="A139" t="s">
        <v>487</v>
      </c>
      <c r="B139" s="187" t="s">
        <v>170</v>
      </c>
      <c r="C139" s="6" t="s">
        <v>604</v>
      </c>
      <c r="D139" s="75" t="s">
        <v>171</v>
      </c>
      <c r="E139" s="75" t="s">
        <v>172</v>
      </c>
      <c r="F139" s="26">
        <v>214664</v>
      </c>
      <c r="G139" s="166">
        <f>SUM(F139:F150)</f>
        <v>3197062.3600000003</v>
      </c>
      <c r="H139" s="100"/>
      <c r="I139" s="118"/>
    </row>
    <row r="140" spans="1:9" hidden="1" x14ac:dyDescent="0.3">
      <c r="A140" t="s">
        <v>488</v>
      </c>
      <c r="B140" s="188"/>
      <c r="C140" s="2" t="s">
        <v>604</v>
      </c>
      <c r="D140" s="68" t="s">
        <v>173</v>
      </c>
      <c r="E140" s="14" t="s">
        <v>175</v>
      </c>
      <c r="F140" s="11">
        <v>125000</v>
      </c>
      <c r="G140" s="167"/>
      <c r="H140" s="77"/>
      <c r="I140" s="104"/>
    </row>
    <row r="141" spans="1:9" hidden="1" x14ac:dyDescent="0.3">
      <c r="A141" t="s">
        <v>489</v>
      </c>
      <c r="B141" s="188"/>
      <c r="C141" s="2" t="s">
        <v>604</v>
      </c>
      <c r="D141" s="68" t="s">
        <v>174</v>
      </c>
      <c r="E141" s="14" t="s">
        <v>176</v>
      </c>
      <c r="F141" s="11">
        <v>199950</v>
      </c>
      <c r="G141" s="167"/>
      <c r="H141" s="77"/>
      <c r="I141" s="104"/>
    </row>
    <row r="142" spans="1:9" hidden="1" x14ac:dyDescent="0.3">
      <c r="A142" t="s">
        <v>490</v>
      </c>
      <c r="B142" s="188"/>
      <c r="C142" s="2" t="s">
        <v>604</v>
      </c>
      <c r="D142" s="97" t="s">
        <v>171</v>
      </c>
      <c r="E142" s="44" t="s">
        <v>177</v>
      </c>
      <c r="F142" s="109">
        <v>159963</v>
      </c>
      <c r="G142" s="167"/>
      <c r="H142" s="77"/>
      <c r="I142" s="104"/>
    </row>
    <row r="143" spans="1:9" hidden="1" x14ac:dyDescent="0.3">
      <c r="A143" t="s">
        <v>491</v>
      </c>
      <c r="B143" s="188"/>
      <c r="C143" s="2" t="s">
        <v>604</v>
      </c>
      <c r="D143" s="68" t="s">
        <v>171</v>
      </c>
      <c r="E143" s="14" t="s">
        <v>178</v>
      </c>
      <c r="F143" s="11">
        <v>126913</v>
      </c>
      <c r="G143" s="167"/>
      <c r="H143" s="77"/>
      <c r="I143" s="104"/>
    </row>
    <row r="144" spans="1:9" hidden="1" x14ac:dyDescent="0.3">
      <c r="A144" t="s">
        <v>492</v>
      </c>
      <c r="B144" s="188"/>
      <c r="C144" s="2" t="s">
        <v>604</v>
      </c>
      <c r="D144" s="5" t="s">
        <v>171</v>
      </c>
      <c r="E144" s="41" t="s">
        <v>307</v>
      </c>
      <c r="F144" s="102">
        <v>232223</v>
      </c>
      <c r="G144" s="167"/>
      <c r="H144" s="77"/>
      <c r="I144" s="104"/>
    </row>
    <row r="145" spans="1:9" hidden="1" x14ac:dyDescent="0.3">
      <c r="A145" t="s">
        <v>493</v>
      </c>
      <c r="B145" s="188"/>
      <c r="C145" s="2" t="s">
        <v>604</v>
      </c>
      <c r="D145" s="5" t="s">
        <v>318</v>
      </c>
      <c r="E145" s="41" t="s">
        <v>319</v>
      </c>
      <c r="F145" s="102">
        <v>140000</v>
      </c>
      <c r="G145" s="167"/>
      <c r="H145" s="77"/>
      <c r="I145" s="104"/>
    </row>
    <row r="146" spans="1:9" hidden="1" x14ac:dyDescent="0.3">
      <c r="A146" t="s">
        <v>494</v>
      </c>
      <c r="B146" s="188"/>
      <c r="C146" s="2" t="s">
        <v>604</v>
      </c>
      <c r="D146" s="5" t="s">
        <v>174</v>
      </c>
      <c r="E146" s="41" t="s">
        <v>325</v>
      </c>
      <c r="F146" s="102">
        <v>195000</v>
      </c>
      <c r="G146" s="167"/>
      <c r="H146" s="77"/>
      <c r="I146" s="104"/>
    </row>
    <row r="147" spans="1:9" hidden="1" x14ac:dyDescent="0.3">
      <c r="A147" t="s">
        <v>495</v>
      </c>
      <c r="B147" s="188"/>
      <c r="C147" s="2" t="s">
        <v>604</v>
      </c>
      <c r="D147" s="5" t="s">
        <v>174</v>
      </c>
      <c r="E147" s="41" t="s">
        <v>326</v>
      </c>
      <c r="F147" s="102">
        <v>195000</v>
      </c>
      <c r="G147" s="167"/>
      <c r="H147" s="77"/>
      <c r="I147" s="104"/>
    </row>
    <row r="148" spans="1:9" hidden="1" x14ac:dyDescent="0.3">
      <c r="A148" t="s">
        <v>496</v>
      </c>
      <c r="B148" s="188"/>
      <c r="C148" s="2" t="s">
        <v>604</v>
      </c>
      <c r="D148" s="5" t="s">
        <v>335</v>
      </c>
      <c r="E148" s="41" t="s">
        <v>336</v>
      </c>
      <c r="F148" s="102">
        <v>224775</v>
      </c>
      <c r="G148" s="167"/>
      <c r="H148" s="77"/>
      <c r="I148" s="104"/>
    </row>
    <row r="149" spans="1:9" ht="14.4" hidden="1" customHeight="1" x14ac:dyDescent="0.3">
      <c r="A149" t="s">
        <v>497</v>
      </c>
      <c r="B149" s="188"/>
      <c r="C149" s="2" t="s">
        <v>605</v>
      </c>
      <c r="D149" s="68" t="s">
        <v>171</v>
      </c>
      <c r="E149" s="3" t="s">
        <v>569</v>
      </c>
      <c r="F149" s="103">
        <v>1362084.36</v>
      </c>
      <c r="G149" s="167"/>
      <c r="H149" s="15"/>
      <c r="I149" s="104"/>
    </row>
    <row r="150" spans="1:9" ht="14.4" customHeight="1" thickBot="1" x14ac:dyDescent="0.35">
      <c r="A150" t="s">
        <v>498</v>
      </c>
      <c r="B150" s="189"/>
      <c r="C150" s="36" t="s">
        <v>621</v>
      </c>
      <c r="D150" s="142" t="s">
        <v>318</v>
      </c>
      <c r="E150" s="48" t="s">
        <v>620</v>
      </c>
      <c r="F150" s="64">
        <v>21490</v>
      </c>
      <c r="G150" s="168"/>
      <c r="H150" s="8">
        <v>379</v>
      </c>
      <c r="I150" s="158">
        <f>SUM(G139)/H150</f>
        <v>8435.5207387862811</v>
      </c>
    </row>
    <row r="151" spans="1:9" ht="15" hidden="1" thickBot="1" x14ac:dyDescent="0.35">
      <c r="A151" t="s">
        <v>499</v>
      </c>
      <c r="B151" s="91" t="s">
        <v>618</v>
      </c>
      <c r="C151" s="20" t="s">
        <v>611</v>
      </c>
      <c r="D151" s="151" t="s">
        <v>616</v>
      </c>
      <c r="E151" s="92" t="s">
        <v>617</v>
      </c>
      <c r="F151" s="119"/>
      <c r="G151" s="31"/>
      <c r="H151" s="24"/>
      <c r="I151" s="112"/>
    </row>
    <row r="152" spans="1:9" ht="16.2" hidden="1" customHeight="1" x14ac:dyDescent="0.3">
      <c r="A152" t="s">
        <v>500</v>
      </c>
      <c r="B152" s="185" t="s">
        <v>197</v>
      </c>
      <c r="C152" s="6" t="s">
        <v>604</v>
      </c>
      <c r="D152" s="140" t="s">
        <v>254</v>
      </c>
      <c r="E152" s="37" t="s">
        <v>198</v>
      </c>
      <c r="F152" s="26">
        <v>449550</v>
      </c>
      <c r="G152" s="166">
        <f>SUM(F152:F162)</f>
        <v>4924413.32</v>
      </c>
      <c r="H152" s="100"/>
      <c r="I152" s="118"/>
    </row>
    <row r="153" spans="1:9" hidden="1" x14ac:dyDescent="0.3">
      <c r="A153" t="s">
        <v>501</v>
      </c>
      <c r="B153" s="186"/>
      <c r="C153" s="2" t="s">
        <v>604</v>
      </c>
      <c r="D153" s="68" t="s">
        <v>199</v>
      </c>
      <c r="E153" s="14" t="s">
        <v>200</v>
      </c>
      <c r="F153" s="109">
        <v>96552</v>
      </c>
      <c r="G153" s="167"/>
      <c r="H153" s="77"/>
      <c r="I153" s="104"/>
    </row>
    <row r="154" spans="1:9" hidden="1" x14ac:dyDescent="0.3">
      <c r="A154" t="s">
        <v>502</v>
      </c>
      <c r="B154" s="186"/>
      <c r="C154" s="2" t="s">
        <v>604</v>
      </c>
      <c r="D154" s="5" t="s">
        <v>329</v>
      </c>
      <c r="E154" s="41" t="s">
        <v>330</v>
      </c>
      <c r="F154" s="102">
        <v>138400</v>
      </c>
      <c r="G154" s="167"/>
      <c r="H154" s="77"/>
      <c r="I154" s="104"/>
    </row>
    <row r="155" spans="1:9" hidden="1" x14ac:dyDescent="0.3">
      <c r="A155" t="s">
        <v>503</v>
      </c>
      <c r="B155" s="186"/>
      <c r="C155" s="2" t="s">
        <v>604</v>
      </c>
      <c r="D155" s="5" t="s">
        <v>342</v>
      </c>
      <c r="E155" s="41" t="s">
        <v>343</v>
      </c>
      <c r="F155" s="102">
        <v>92540</v>
      </c>
      <c r="G155" s="167"/>
      <c r="H155" s="77"/>
      <c r="I155" s="104"/>
    </row>
    <row r="156" spans="1:9" hidden="1" x14ac:dyDescent="0.3">
      <c r="A156" t="s">
        <v>504</v>
      </c>
      <c r="B156" s="186"/>
      <c r="C156" s="2" t="s">
        <v>605</v>
      </c>
      <c r="D156" s="68" t="s">
        <v>329</v>
      </c>
      <c r="E156" s="3" t="s">
        <v>570</v>
      </c>
      <c r="F156" s="103">
        <v>759997.53</v>
      </c>
      <c r="G156" s="167"/>
      <c r="H156" s="15"/>
      <c r="I156" s="104"/>
    </row>
    <row r="157" spans="1:9" hidden="1" x14ac:dyDescent="0.3">
      <c r="A157" t="s">
        <v>505</v>
      </c>
      <c r="B157" s="186"/>
      <c r="C157" s="2" t="s">
        <v>605</v>
      </c>
      <c r="D157" s="68" t="s">
        <v>329</v>
      </c>
      <c r="E157" s="3" t="s">
        <v>571</v>
      </c>
      <c r="F157" s="103">
        <v>449702.79</v>
      </c>
      <c r="G157" s="167"/>
      <c r="H157" s="15"/>
      <c r="I157" s="104"/>
    </row>
    <row r="158" spans="1:9" hidden="1" x14ac:dyDescent="0.3">
      <c r="A158" t="s">
        <v>506</v>
      </c>
      <c r="B158" s="186"/>
      <c r="C158" s="2" t="s">
        <v>611</v>
      </c>
      <c r="D158" s="66" t="s">
        <v>607</v>
      </c>
      <c r="E158" s="66" t="s">
        <v>608</v>
      </c>
      <c r="F158" s="116">
        <v>1850000</v>
      </c>
      <c r="G158" s="167"/>
      <c r="H158" s="15"/>
      <c r="I158" s="104"/>
    </row>
    <row r="159" spans="1:9" hidden="1" x14ac:dyDescent="0.3">
      <c r="A159" t="s">
        <v>507</v>
      </c>
      <c r="B159" s="186"/>
      <c r="C159" s="2" t="s">
        <v>611</v>
      </c>
      <c r="D159" s="141" t="s">
        <v>609</v>
      </c>
      <c r="E159" s="66" t="s">
        <v>610</v>
      </c>
      <c r="F159" s="116">
        <v>1037500</v>
      </c>
      <c r="G159" s="167"/>
      <c r="H159" s="15"/>
      <c r="I159" s="104"/>
    </row>
    <row r="160" spans="1:9" hidden="1" x14ac:dyDescent="0.3">
      <c r="A160" t="s">
        <v>508</v>
      </c>
      <c r="B160" s="186"/>
      <c r="C160" s="2" t="s">
        <v>611</v>
      </c>
      <c r="D160" s="141" t="s">
        <v>616</v>
      </c>
      <c r="E160" s="66" t="s">
        <v>617</v>
      </c>
      <c r="F160" s="116"/>
      <c r="G160" s="167"/>
      <c r="H160" s="15"/>
      <c r="I160" s="104"/>
    </row>
    <row r="161" spans="1:9" x14ac:dyDescent="0.3">
      <c r="A161" t="s">
        <v>509</v>
      </c>
      <c r="B161" s="186"/>
      <c r="C161" s="2" t="s">
        <v>621</v>
      </c>
      <c r="D161" s="145" t="s">
        <v>637</v>
      </c>
      <c r="E161" s="10" t="s">
        <v>620</v>
      </c>
      <c r="F161" s="60">
        <v>22566</v>
      </c>
      <c r="G161" s="167"/>
      <c r="H161" s="15"/>
      <c r="I161" s="104"/>
    </row>
    <row r="162" spans="1:9" ht="15" thickBot="1" x14ac:dyDescent="0.35">
      <c r="A162" t="s">
        <v>510</v>
      </c>
      <c r="B162" s="190"/>
      <c r="C162" s="36" t="s">
        <v>621</v>
      </c>
      <c r="D162" s="142" t="s">
        <v>638</v>
      </c>
      <c r="E162" s="48" t="s">
        <v>620</v>
      </c>
      <c r="F162" s="64">
        <v>27605</v>
      </c>
      <c r="G162" s="168"/>
      <c r="H162" s="8">
        <v>6090</v>
      </c>
      <c r="I162" s="106">
        <f>SUM(G152)/H162</f>
        <v>808.6064564860427</v>
      </c>
    </row>
    <row r="163" spans="1:9" ht="15" hidden="1" thickBot="1" x14ac:dyDescent="0.35">
      <c r="A163" t="s">
        <v>511</v>
      </c>
      <c r="B163" s="79" t="s">
        <v>66</v>
      </c>
      <c r="C163" s="20" t="s">
        <v>604</v>
      </c>
      <c r="D163" s="152" t="s">
        <v>67</v>
      </c>
      <c r="E163" s="46" t="s">
        <v>68</v>
      </c>
      <c r="F163" s="22">
        <v>200000</v>
      </c>
      <c r="G163" s="23">
        <f>SUM(F163)</f>
        <v>200000</v>
      </c>
      <c r="H163" s="24">
        <v>110</v>
      </c>
      <c r="I163" s="112">
        <f>SUM(G163)/H163</f>
        <v>1818.1818181818182</v>
      </c>
    </row>
    <row r="164" spans="1:9" ht="15" hidden="1" thickBot="1" x14ac:dyDescent="0.35">
      <c r="A164" t="s">
        <v>512</v>
      </c>
      <c r="B164" s="93" t="s">
        <v>204</v>
      </c>
      <c r="C164" s="20" t="s">
        <v>604</v>
      </c>
      <c r="D164" s="152" t="s">
        <v>205</v>
      </c>
      <c r="E164" s="46" t="s">
        <v>206</v>
      </c>
      <c r="F164" s="22">
        <v>234000</v>
      </c>
      <c r="G164" s="23">
        <f>SUM(F164)</f>
        <v>234000</v>
      </c>
      <c r="H164" s="24">
        <v>346</v>
      </c>
      <c r="I164" s="112">
        <f>SUM(G164)/H164</f>
        <v>676.30057803468208</v>
      </c>
    </row>
    <row r="165" spans="1:9" hidden="1" x14ac:dyDescent="0.3">
      <c r="A165" t="s">
        <v>513</v>
      </c>
      <c r="B165" s="179" t="s">
        <v>57</v>
      </c>
      <c r="C165" s="6" t="s">
        <v>604</v>
      </c>
      <c r="D165" s="144" t="s">
        <v>58</v>
      </c>
      <c r="E165" s="39" t="s">
        <v>59</v>
      </c>
      <c r="F165" s="16">
        <v>234000</v>
      </c>
      <c r="G165" s="166">
        <f>SUM(F165:F173)</f>
        <v>2387431.35</v>
      </c>
      <c r="H165" s="100"/>
      <c r="I165" s="118"/>
    </row>
    <row r="166" spans="1:9" ht="15" hidden="1" customHeight="1" x14ac:dyDescent="0.3">
      <c r="A166" t="s">
        <v>514</v>
      </c>
      <c r="B166" s="180"/>
      <c r="C166" s="2" t="s">
        <v>604</v>
      </c>
      <c r="D166" s="68" t="s">
        <v>60</v>
      </c>
      <c r="E166" s="14" t="s">
        <v>61</v>
      </c>
      <c r="F166" s="4">
        <v>171540</v>
      </c>
      <c r="G166" s="167"/>
      <c r="H166" s="77"/>
      <c r="I166" s="104"/>
    </row>
    <row r="167" spans="1:9" ht="15" hidden="1" customHeight="1" x14ac:dyDescent="0.3">
      <c r="A167" t="s">
        <v>515</v>
      </c>
      <c r="B167" s="180"/>
      <c r="C167" s="2" t="s">
        <v>604</v>
      </c>
      <c r="D167" s="68" t="s">
        <v>235</v>
      </c>
      <c r="E167" s="14" t="s">
        <v>62</v>
      </c>
      <c r="F167" s="4">
        <v>144000</v>
      </c>
      <c r="G167" s="167"/>
      <c r="H167" s="77"/>
      <c r="I167" s="104"/>
    </row>
    <row r="168" spans="1:9" ht="15" hidden="1" customHeight="1" x14ac:dyDescent="0.3">
      <c r="A168" t="s">
        <v>516</v>
      </c>
      <c r="B168" s="180"/>
      <c r="C168" s="2" t="s">
        <v>604</v>
      </c>
      <c r="D168" s="68" t="s">
        <v>249</v>
      </c>
      <c r="E168" s="14" t="s">
        <v>63</v>
      </c>
      <c r="F168" s="11">
        <v>199500</v>
      </c>
      <c r="G168" s="167"/>
      <c r="H168" s="77"/>
      <c r="I168" s="104"/>
    </row>
    <row r="169" spans="1:9" ht="15" hidden="1" customHeight="1" x14ac:dyDescent="0.3">
      <c r="A169" t="s">
        <v>517</v>
      </c>
      <c r="B169" s="180"/>
      <c r="C169" s="2" t="s">
        <v>604</v>
      </c>
      <c r="D169" s="68" t="s">
        <v>64</v>
      </c>
      <c r="E169" s="44" t="s">
        <v>65</v>
      </c>
      <c r="F169" s="109">
        <v>115920</v>
      </c>
      <c r="G169" s="167"/>
      <c r="H169" s="77"/>
      <c r="I169" s="104"/>
    </row>
    <row r="170" spans="1:9" ht="15" hidden="1" customHeight="1" x14ac:dyDescent="0.3">
      <c r="A170" t="s">
        <v>518</v>
      </c>
      <c r="B170" s="180"/>
      <c r="C170" s="2" t="s">
        <v>604</v>
      </c>
      <c r="D170" s="5" t="s">
        <v>58</v>
      </c>
      <c r="E170" s="41" t="s">
        <v>268</v>
      </c>
      <c r="F170" s="102">
        <v>240000</v>
      </c>
      <c r="G170" s="167"/>
      <c r="H170" s="77"/>
      <c r="I170" s="104"/>
    </row>
    <row r="171" spans="1:9" ht="15" hidden="1" customHeight="1" x14ac:dyDescent="0.3">
      <c r="A171" t="s">
        <v>519</v>
      </c>
      <c r="B171" s="180"/>
      <c r="C171" s="2" t="s">
        <v>604</v>
      </c>
      <c r="D171" s="5" t="s">
        <v>64</v>
      </c>
      <c r="E171" s="41" t="s">
        <v>273</v>
      </c>
      <c r="F171" s="102">
        <v>168000</v>
      </c>
      <c r="G171" s="167"/>
      <c r="H171" s="77"/>
      <c r="I171" s="104"/>
    </row>
    <row r="172" spans="1:9" ht="15" hidden="1" customHeight="1" x14ac:dyDescent="0.3">
      <c r="A172" t="s">
        <v>520</v>
      </c>
      <c r="B172" s="180"/>
      <c r="C172" s="2" t="s">
        <v>604</v>
      </c>
      <c r="D172" s="5" t="s">
        <v>60</v>
      </c>
      <c r="E172" s="41" t="s">
        <v>308</v>
      </c>
      <c r="F172" s="102">
        <v>150000</v>
      </c>
      <c r="G172" s="167"/>
      <c r="H172" s="77"/>
      <c r="I172" s="104"/>
    </row>
    <row r="173" spans="1:9" ht="15" hidden="1" customHeight="1" thickBot="1" x14ac:dyDescent="0.35">
      <c r="A173" t="s">
        <v>521</v>
      </c>
      <c r="B173" s="181"/>
      <c r="C173" s="36" t="s">
        <v>605</v>
      </c>
      <c r="D173" s="143" t="s">
        <v>572</v>
      </c>
      <c r="E173" s="17" t="s">
        <v>573</v>
      </c>
      <c r="F173" s="110">
        <v>964471.35</v>
      </c>
      <c r="G173" s="168"/>
      <c r="H173" s="8">
        <v>346</v>
      </c>
      <c r="I173" s="158">
        <f>SUM(G165)/H173</f>
        <v>6900.0906069364164</v>
      </c>
    </row>
    <row r="174" spans="1:9" ht="15" hidden="1" customHeight="1" thickBot="1" x14ac:dyDescent="0.35">
      <c r="A174" t="s">
        <v>522</v>
      </c>
      <c r="B174" s="79" t="s">
        <v>267</v>
      </c>
      <c r="C174" s="20" t="s">
        <v>604</v>
      </c>
      <c r="D174" s="25" t="s">
        <v>265</v>
      </c>
      <c r="E174" s="43" t="s">
        <v>266</v>
      </c>
      <c r="F174" s="113">
        <v>84000</v>
      </c>
      <c r="G174" s="31">
        <f>SUM(F174)</f>
        <v>84000</v>
      </c>
      <c r="H174" s="24">
        <v>596</v>
      </c>
      <c r="I174" s="112">
        <f>SUM(G174)/H174</f>
        <v>140.93959731543623</v>
      </c>
    </row>
    <row r="175" spans="1:9" ht="15" hidden="1" customHeight="1" x14ac:dyDescent="0.3">
      <c r="A175" t="s">
        <v>523</v>
      </c>
      <c r="B175" s="160" t="s">
        <v>312</v>
      </c>
      <c r="C175" s="6" t="s">
        <v>604</v>
      </c>
      <c r="D175" s="35" t="s">
        <v>310</v>
      </c>
      <c r="E175" s="47" t="s">
        <v>311</v>
      </c>
      <c r="F175" s="120">
        <v>135520</v>
      </c>
      <c r="G175" s="176">
        <f>SUM(F175:F176)</f>
        <v>217119</v>
      </c>
      <c r="H175" s="100"/>
      <c r="I175" s="118"/>
    </row>
    <row r="176" spans="1:9" ht="15" hidden="1" customHeight="1" thickBot="1" x14ac:dyDescent="0.35">
      <c r="A176" t="s">
        <v>646</v>
      </c>
      <c r="B176" s="162"/>
      <c r="C176" s="36" t="s">
        <v>604</v>
      </c>
      <c r="D176" s="7" t="s">
        <v>316</v>
      </c>
      <c r="E176" s="42" t="s">
        <v>317</v>
      </c>
      <c r="F176" s="121">
        <v>81599</v>
      </c>
      <c r="G176" s="178"/>
      <c r="H176" s="8">
        <v>303</v>
      </c>
      <c r="I176" s="106">
        <f>SUM(G175)/H176</f>
        <v>716.56435643564362</v>
      </c>
    </row>
    <row r="177" spans="1:9" ht="15" hidden="1" customHeight="1" x14ac:dyDescent="0.3">
      <c r="A177" t="s">
        <v>647</v>
      </c>
      <c r="B177" s="185" t="s">
        <v>10</v>
      </c>
      <c r="C177" s="6" t="s">
        <v>604</v>
      </c>
      <c r="D177" s="140" t="s">
        <v>227</v>
      </c>
      <c r="E177" s="37" t="s">
        <v>11</v>
      </c>
      <c r="F177" s="94">
        <v>162500</v>
      </c>
      <c r="G177" s="176">
        <f>SUM(F177:F187)</f>
        <v>2760561</v>
      </c>
      <c r="H177" s="100"/>
      <c r="I177" s="118"/>
    </row>
    <row r="178" spans="1:9" ht="15" hidden="1" customHeight="1" x14ac:dyDescent="0.3">
      <c r="A178" t="s">
        <v>648</v>
      </c>
      <c r="B178" s="186"/>
      <c r="C178" s="2" t="s">
        <v>604</v>
      </c>
      <c r="D178" s="9" t="s">
        <v>232</v>
      </c>
      <c r="E178" s="10" t="s">
        <v>12</v>
      </c>
      <c r="F178" s="73">
        <v>775000</v>
      </c>
      <c r="G178" s="177"/>
      <c r="H178" s="77"/>
      <c r="I178" s="104"/>
    </row>
    <row r="179" spans="1:9" ht="15" hidden="1" customHeight="1" x14ac:dyDescent="0.3">
      <c r="A179" t="s">
        <v>649</v>
      </c>
      <c r="B179" s="186"/>
      <c r="C179" s="2" t="s">
        <v>604</v>
      </c>
      <c r="D179" s="68" t="s">
        <v>234</v>
      </c>
      <c r="E179" s="14" t="s">
        <v>13</v>
      </c>
      <c r="F179" s="73">
        <v>197000</v>
      </c>
      <c r="G179" s="177"/>
      <c r="H179" s="77"/>
      <c r="I179" s="104"/>
    </row>
    <row r="180" spans="1:9" ht="15" hidden="1" customHeight="1" x14ac:dyDescent="0.3">
      <c r="A180" t="s">
        <v>650</v>
      </c>
      <c r="B180" s="186"/>
      <c r="C180" s="2" t="s">
        <v>604</v>
      </c>
      <c r="D180" s="9" t="s">
        <v>234</v>
      </c>
      <c r="E180" s="10" t="s">
        <v>14</v>
      </c>
      <c r="F180" s="73">
        <v>119400</v>
      </c>
      <c r="G180" s="177"/>
      <c r="H180" s="77"/>
      <c r="I180" s="104"/>
    </row>
    <row r="181" spans="1:9" ht="15" hidden="1" customHeight="1" x14ac:dyDescent="0.3">
      <c r="A181" t="s">
        <v>651</v>
      </c>
      <c r="B181" s="186"/>
      <c r="C181" s="2" t="s">
        <v>604</v>
      </c>
      <c r="D181" s="68" t="s">
        <v>234</v>
      </c>
      <c r="E181" s="14" t="s">
        <v>15</v>
      </c>
      <c r="F181" s="73">
        <v>745000</v>
      </c>
      <c r="G181" s="177"/>
      <c r="H181" s="77"/>
      <c r="I181" s="104"/>
    </row>
    <row r="182" spans="1:9" ht="15.6" hidden="1" customHeight="1" x14ac:dyDescent="0.3">
      <c r="A182" t="s">
        <v>652</v>
      </c>
      <c r="B182" s="186"/>
      <c r="C182" s="2" t="s">
        <v>604</v>
      </c>
      <c r="D182" s="68" t="s">
        <v>16</v>
      </c>
      <c r="E182" s="10" t="s">
        <v>17</v>
      </c>
      <c r="F182" s="74">
        <v>144284</v>
      </c>
      <c r="G182" s="177"/>
      <c r="H182" s="77"/>
      <c r="I182" s="104"/>
    </row>
    <row r="183" spans="1:9" ht="15" hidden="1" customHeight="1" x14ac:dyDescent="0.3">
      <c r="A183" t="s">
        <v>653</v>
      </c>
      <c r="B183" s="186"/>
      <c r="C183" s="2" t="s">
        <v>604</v>
      </c>
      <c r="D183" s="68" t="s">
        <v>16</v>
      </c>
      <c r="E183" s="10" t="s">
        <v>18</v>
      </c>
      <c r="F183" s="74">
        <v>120000</v>
      </c>
      <c r="G183" s="177"/>
      <c r="H183" s="77"/>
      <c r="I183" s="104"/>
    </row>
    <row r="184" spans="1:9" ht="15" hidden="1" customHeight="1" x14ac:dyDescent="0.3">
      <c r="A184" t="s">
        <v>654</v>
      </c>
      <c r="B184" s="186"/>
      <c r="C184" s="2" t="s">
        <v>604</v>
      </c>
      <c r="D184" s="68" t="s">
        <v>234</v>
      </c>
      <c r="E184" s="14" t="s">
        <v>19</v>
      </c>
      <c r="F184" s="122">
        <v>54825</v>
      </c>
      <c r="G184" s="177"/>
      <c r="H184" s="77"/>
      <c r="I184" s="104"/>
    </row>
    <row r="185" spans="1:9" ht="15" hidden="1" customHeight="1" x14ac:dyDescent="0.3">
      <c r="A185" t="s">
        <v>655</v>
      </c>
      <c r="B185" s="186"/>
      <c r="C185" s="2" t="s">
        <v>604</v>
      </c>
      <c r="D185" s="68" t="s">
        <v>234</v>
      </c>
      <c r="E185" s="14" t="s">
        <v>20</v>
      </c>
      <c r="F185" s="122">
        <v>96552</v>
      </c>
      <c r="G185" s="177"/>
      <c r="H185" s="77"/>
      <c r="I185" s="104"/>
    </row>
    <row r="186" spans="1:9" ht="15" hidden="1" customHeight="1" x14ac:dyDescent="0.3">
      <c r="A186" t="s">
        <v>656</v>
      </c>
      <c r="B186" s="186"/>
      <c r="C186" s="2" t="s">
        <v>604</v>
      </c>
      <c r="D186" s="5" t="s">
        <v>16</v>
      </c>
      <c r="E186" s="41" t="s">
        <v>258</v>
      </c>
      <c r="F186" s="123">
        <v>148000</v>
      </c>
      <c r="G186" s="177"/>
      <c r="H186" s="77"/>
      <c r="I186" s="104"/>
    </row>
    <row r="187" spans="1:9" ht="15" hidden="1" customHeight="1" x14ac:dyDescent="0.3">
      <c r="A187" t="s">
        <v>657</v>
      </c>
      <c r="B187" s="186"/>
      <c r="C187" s="2" t="s">
        <v>604</v>
      </c>
      <c r="D187" s="5" t="s">
        <v>281</v>
      </c>
      <c r="E187" s="41" t="s">
        <v>282</v>
      </c>
      <c r="F187" s="123">
        <v>198000</v>
      </c>
      <c r="G187" s="177"/>
      <c r="H187" s="77"/>
      <c r="I187" s="104"/>
    </row>
    <row r="188" spans="1:9" ht="15" hidden="1" customHeight="1" x14ac:dyDescent="0.3">
      <c r="A188" t="s">
        <v>658</v>
      </c>
      <c r="B188" s="186"/>
      <c r="C188" s="2" t="s">
        <v>605</v>
      </c>
      <c r="D188" s="68" t="s">
        <v>16</v>
      </c>
      <c r="E188" s="3" t="s">
        <v>574</v>
      </c>
      <c r="F188" s="124">
        <v>585543.56999999995</v>
      </c>
      <c r="G188" s="177"/>
      <c r="H188" s="15"/>
      <c r="I188" s="104"/>
    </row>
    <row r="189" spans="1:9" ht="16.2" customHeight="1" thickBot="1" x14ac:dyDescent="0.35">
      <c r="A189" t="s">
        <v>659</v>
      </c>
      <c r="B189" s="190"/>
      <c r="C189" s="36" t="s">
        <v>621</v>
      </c>
      <c r="D189" s="142" t="s">
        <v>639</v>
      </c>
      <c r="E189" s="48" t="s">
        <v>620</v>
      </c>
      <c r="F189" s="95">
        <v>37998</v>
      </c>
      <c r="G189" s="178"/>
      <c r="H189" s="8">
        <v>577</v>
      </c>
      <c r="I189" s="106">
        <f>SUM(G177)/H189</f>
        <v>4784.3344887348358</v>
      </c>
    </row>
    <row r="190" spans="1:9" ht="15" hidden="1" customHeight="1" thickBot="1" x14ac:dyDescent="0.35">
      <c r="A190" t="s">
        <v>660</v>
      </c>
      <c r="B190" s="86" t="s">
        <v>192</v>
      </c>
      <c r="C190" s="87" t="s">
        <v>604</v>
      </c>
      <c r="D190" s="153" t="s">
        <v>193</v>
      </c>
      <c r="E190" s="59" t="s">
        <v>252</v>
      </c>
      <c r="F190" s="125">
        <v>195000</v>
      </c>
      <c r="G190" s="71">
        <f>SUM(F190)</f>
        <v>195000</v>
      </c>
      <c r="H190" s="8">
        <v>262</v>
      </c>
      <c r="I190" s="106">
        <f>SUM(G190)/H190</f>
        <v>744.27480916030538</v>
      </c>
    </row>
    <row r="191" spans="1:9" ht="15" hidden="1" customHeight="1" thickBot="1" x14ac:dyDescent="0.35">
      <c r="A191" t="s">
        <v>661</v>
      </c>
      <c r="B191" s="79" t="s">
        <v>286</v>
      </c>
      <c r="C191" s="20" t="s">
        <v>604</v>
      </c>
      <c r="D191" s="25" t="s">
        <v>284</v>
      </c>
      <c r="E191" s="43" t="s">
        <v>285</v>
      </c>
      <c r="F191" s="113">
        <v>144000</v>
      </c>
      <c r="G191" s="31">
        <f>SUM(F191)</f>
        <v>144000</v>
      </c>
      <c r="H191" s="24">
        <v>139</v>
      </c>
      <c r="I191" s="112">
        <f>SUM(G191)/H191</f>
        <v>1035.9712230215828</v>
      </c>
    </row>
    <row r="192" spans="1:9" ht="15" hidden="1" customHeight="1" thickBot="1" x14ac:dyDescent="0.35">
      <c r="A192" t="s">
        <v>662</v>
      </c>
      <c r="B192" s="79" t="s">
        <v>223</v>
      </c>
      <c r="C192" s="20" t="s">
        <v>604</v>
      </c>
      <c r="D192" s="152" t="s">
        <v>257</v>
      </c>
      <c r="E192" s="46" t="s">
        <v>224</v>
      </c>
      <c r="F192" s="126">
        <v>76400</v>
      </c>
      <c r="G192" s="23">
        <f>SUM(F192)</f>
        <v>76400</v>
      </c>
      <c r="H192" s="24">
        <v>230</v>
      </c>
      <c r="I192" s="112">
        <f>SUM(G192)/H192</f>
        <v>332.17391304347825</v>
      </c>
    </row>
    <row r="193" spans="1:9" ht="15" customHeight="1" thickBot="1" x14ac:dyDescent="0.35">
      <c r="A193" t="s">
        <v>663</v>
      </c>
      <c r="B193" s="79" t="s">
        <v>640</v>
      </c>
      <c r="C193" s="20" t="s">
        <v>621</v>
      </c>
      <c r="D193" s="148" t="s">
        <v>641</v>
      </c>
      <c r="E193" s="21" t="s">
        <v>620</v>
      </c>
      <c r="F193" s="63">
        <v>26691</v>
      </c>
      <c r="G193" s="23">
        <f>SUM(F193)</f>
        <v>26691</v>
      </c>
      <c r="H193" s="24">
        <v>478</v>
      </c>
      <c r="I193" s="112">
        <f>SUM(G193)/H193</f>
        <v>55.838912133891213</v>
      </c>
    </row>
    <row r="194" spans="1:9" ht="15" hidden="1" customHeight="1" x14ac:dyDescent="0.3">
      <c r="A194" t="s">
        <v>664</v>
      </c>
      <c r="B194" s="185" t="s">
        <v>21</v>
      </c>
      <c r="C194" s="6" t="s">
        <v>604</v>
      </c>
      <c r="D194" s="140" t="s">
        <v>228</v>
      </c>
      <c r="E194" s="37" t="s">
        <v>23</v>
      </c>
      <c r="F194" s="16">
        <v>297000</v>
      </c>
      <c r="G194" s="163">
        <f>SUM(F194:F221)</f>
        <v>7993246.4500000002</v>
      </c>
      <c r="H194" s="100"/>
      <c r="I194" s="118"/>
    </row>
    <row r="195" spans="1:9" ht="15" hidden="1" customHeight="1" x14ac:dyDescent="0.3">
      <c r="A195" t="s">
        <v>665</v>
      </c>
      <c r="B195" s="186"/>
      <c r="C195" s="2" t="s">
        <v>604</v>
      </c>
      <c r="D195" s="68" t="s">
        <v>24</v>
      </c>
      <c r="E195" s="14" t="s">
        <v>25</v>
      </c>
      <c r="F195" s="4">
        <v>118000</v>
      </c>
      <c r="G195" s="164"/>
      <c r="H195" s="77"/>
      <c r="I195" s="104"/>
    </row>
    <row r="196" spans="1:9" ht="15" hidden="1" customHeight="1" x14ac:dyDescent="0.3">
      <c r="A196" t="s">
        <v>666</v>
      </c>
      <c r="B196" s="186"/>
      <c r="C196" s="2" t="s">
        <v>604</v>
      </c>
      <c r="D196" s="68" t="s">
        <v>26</v>
      </c>
      <c r="E196" s="14" t="s">
        <v>27</v>
      </c>
      <c r="F196" s="4">
        <v>99237</v>
      </c>
      <c r="G196" s="164"/>
      <c r="H196" s="77"/>
      <c r="I196" s="104"/>
    </row>
    <row r="197" spans="1:9" ht="15" hidden="1" customHeight="1" x14ac:dyDescent="0.3">
      <c r="A197" t="s">
        <v>667</v>
      </c>
      <c r="B197" s="186"/>
      <c r="C197" s="2" t="s">
        <v>604</v>
      </c>
      <c r="D197" s="9" t="s">
        <v>28</v>
      </c>
      <c r="E197" s="45" t="s">
        <v>29</v>
      </c>
      <c r="F197" s="4">
        <v>239535</v>
      </c>
      <c r="G197" s="164"/>
      <c r="H197" s="77"/>
      <c r="I197" s="104"/>
    </row>
    <row r="198" spans="1:9" ht="15" hidden="1" customHeight="1" x14ac:dyDescent="0.3">
      <c r="A198" t="s">
        <v>668</v>
      </c>
      <c r="B198" s="186"/>
      <c r="C198" s="2" t="s">
        <v>604</v>
      </c>
      <c r="D198" s="9" t="s">
        <v>240</v>
      </c>
      <c r="E198" s="45" t="s">
        <v>241</v>
      </c>
      <c r="F198" s="11">
        <v>77956</v>
      </c>
      <c r="G198" s="164"/>
      <c r="H198" s="77"/>
      <c r="I198" s="104"/>
    </row>
    <row r="199" spans="1:9" ht="15" hidden="1" customHeight="1" x14ac:dyDescent="0.3">
      <c r="A199" t="s">
        <v>669</v>
      </c>
      <c r="B199" s="186"/>
      <c r="C199" s="2" t="s">
        <v>604</v>
      </c>
      <c r="D199" s="68" t="s">
        <v>30</v>
      </c>
      <c r="E199" s="10" t="s">
        <v>31</v>
      </c>
      <c r="F199" s="11">
        <v>239096</v>
      </c>
      <c r="G199" s="164"/>
      <c r="H199" s="77"/>
      <c r="I199" s="104"/>
    </row>
    <row r="200" spans="1:9" ht="15" hidden="1" customHeight="1" x14ac:dyDescent="0.3">
      <c r="A200" t="s">
        <v>670</v>
      </c>
      <c r="B200" s="186"/>
      <c r="C200" s="2" t="s">
        <v>604</v>
      </c>
      <c r="D200" s="68" t="s">
        <v>28</v>
      </c>
      <c r="E200" s="14" t="s">
        <v>32</v>
      </c>
      <c r="F200" s="109">
        <v>239200</v>
      </c>
      <c r="G200" s="164"/>
      <c r="H200" s="77"/>
      <c r="I200" s="104"/>
    </row>
    <row r="201" spans="1:9" ht="15" hidden="1" customHeight="1" x14ac:dyDescent="0.3">
      <c r="A201" t="s">
        <v>671</v>
      </c>
      <c r="B201" s="186"/>
      <c r="C201" s="2" t="s">
        <v>604</v>
      </c>
      <c r="D201" s="68" t="s">
        <v>33</v>
      </c>
      <c r="E201" s="14" t="s">
        <v>34</v>
      </c>
      <c r="F201" s="11">
        <v>239964</v>
      </c>
      <c r="G201" s="164"/>
      <c r="H201" s="77"/>
      <c r="I201" s="104"/>
    </row>
    <row r="202" spans="1:9" ht="15" hidden="1" customHeight="1" x14ac:dyDescent="0.3">
      <c r="A202" t="s">
        <v>672</v>
      </c>
      <c r="B202" s="186"/>
      <c r="C202" s="2" t="s">
        <v>604</v>
      </c>
      <c r="D202" s="68" t="s">
        <v>28</v>
      </c>
      <c r="E202" s="14" t="s">
        <v>35</v>
      </c>
      <c r="F202" s="11">
        <v>113661</v>
      </c>
      <c r="G202" s="164"/>
      <c r="H202" s="77"/>
      <c r="I202" s="104"/>
    </row>
    <row r="203" spans="1:9" ht="15" hidden="1" customHeight="1" x14ac:dyDescent="0.3">
      <c r="A203" t="s">
        <v>673</v>
      </c>
      <c r="B203" s="186"/>
      <c r="C203" s="2" t="s">
        <v>604</v>
      </c>
      <c r="D203" s="68" t="s">
        <v>36</v>
      </c>
      <c r="E203" s="14" t="s">
        <v>37</v>
      </c>
      <c r="F203" s="11">
        <v>211500</v>
      </c>
      <c r="G203" s="164"/>
      <c r="H203" s="77"/>
      <c r="I203" s="104"/>
    </row>
    <row r="204" spans="1:9" ht="15" hidden="1" customHeight="1" x14ac:dyDescent="0.3">
      <c r="A204" t="s">
        <v>674</v>
      </c>
      <c r="B204" s="186"/>
      <c r="C204" s="2" t="s">
        <v>604</v>
      </c>
      <c r="D204" s="9" t="s">
        <v>38</v>
      </c>
      <c r="E204" s="10" t="s">
        <v>253</v>
      </c>
      <c r="F204" s="115">
        <v>211500</v>
      </c>
      <c r="G204" s="164"/>
      <c r="H204" s="77"/>
      <c r="I204" s="104"/>
    </row>
    <row r="205" spans="1:9" ht="15" hidden="1" customHeight="1" x14ac:dyDescent="0.3">
      <c r="A205" t="s">
        <v>675</v>
      </c>
      <c r="B205" s="186"/>
      <c r="C205" s="2" t="s">
        <v>604</v>
      </c>
      <c r="D205" s="68" t="s">
        <v>30</v>
      </c>
      <c r="E205" s="14" t="s">
        <v>39</v>
      </c>
      <c r="F205" s="101">
        <v>144800</v>
      </c>
      <c r="G205" s="164"/>
      <c r="H205" s="77"/>
      <c r="I205" s="104"/>
    </row>
    <row r="206" spans="1:9" ht="15" hidden="1" customHeight="1" x14ac:dyDescent="0.3">
      <c r="A206" t="s">
        <v>676</v>
      </c>
      <c r="B206" s="186"/>
      <c r="C206" s="2" t="s">
        <v>604</v>
      </c>
      <c r="D206" s="68" t="s">
        <v>40</v>
      </c>
      <c r="E206" s="14" t="s">
        <v>41</v>
      </c>
      <c r="F206" s="4">
        <v>76308</v>
      </c>
      <c r="G206" s="164"/>
      <c r="H206" s="77"/>
      <c r="I206" s="104"/>
    </row>
    <row r="207" spans="1:9" ht="15" hidden="1" customHeight="1" x14ac:dyDescent="0.3">
      <c r="A207" t="s">
        <v>677</v>
      </c>
      <c r="B207" s="186"/>
      <c r="C207" s="2" t="s">
        <v>604</v>
      </c>
      <c r="D207" s="68" t="s">
        <v>28</v>
      </c>
      <c r="E207" s="14" t="s">
        <v>42</v>
      </c>
      <c r="F207" s="101">
        <v>135520</v>
      </c>
      <c r="G207" s="164"/>
      <c r="H207" s="77"/>
      <c r="I207" s="104"/>
    </row>
    <row r="208" spans="1:9" ht="15" hidden="1" customHeight="1" x14ac:dyDescent="0.3">
      <c r="A208" t="s">
        <v>678</v>
      </c>
      <c r="B208" s="186"/>
      <c r="C208" s="2" t="s">
        <v>604</v>
      </c>
      <c r="D208" s="68" t="s">
        <v>44</v>
      </c>
      <c r="E208" s="14" t="s">
        <v>43</v>
      </c>
      <c r="F208" s="101">
        <v>108000</v>
      </c>
      <c r="G208" s="164"/>
      <c r="H208" s="77"/>
      <c r="I208" s="104"/>
    </row>
    <row r="209" spans="1:9" ht="15" hidden="1" customHeight="1" x14ac:dyDescent="0.3">
      <c r="A209" t="s">
        <v>679</v>
      </c>
      <c r="B209" s="186"/>
      <c r="C209" s="2" t="s">
        <v>604</v>
      </c>
      <c r="D209" s="5" t="s">
        <v>22</v>
      </c>
      <c r="E209" s="41" t="s">
        <v>276</v>
      </c>
      <c r="F209" s="102">
        <v>140000</v>
      </c>
      <c r="G209" s="164"/>
      <c r="H209" s="77"/>
      <c r="I209" s="104"/>
    </row>
    <row r="210" spans="1:9" ht="15" hidden="1" customHeight="1" x14ac:dyDescent="0.3">
      <c r="A210" t="s">
        <v>680</v>
      </c>
      <c r="B210" s="186"/>
      <c r="C210" s="2" t="s">
        <v>604</v>
      </c>
      <c r="D210" s="5" t="s">
        <v>295</v>
      </c>
      <c r="E210" s="41" t="s">
        <v>296</v>
      </c>
      <c r="F210" s="102">
        <v>147136</v>
      </c>
      <c r="G210" s="164"/>
      <c r="H210" s="77"/>
      <c r="I210" s="104"/>
    </row>
    <row r="211" spans="1:9" ht="15" hidden="1" customHeight="1" x14ac:dyDescent="0.3">
      <c r="A211" t="s">
        <v>681</v>
      </c>
      <c r="B211" s="186"/>
      <c r="C211" s="2" t="s">
        <v>604</v>
      </c>
      <c r="D211" s="5" t="s">
        <v>28</v>
      </c>
      <c r="E211" s="41" t="s">
        <v>287</v>
      </c>
      <c r="F211" s="102">
        <v>148588</v>
      </c>
      <c r="G211" s="164"/>
      <c r="H211" s="77"/>
      <c r="I211" s="104"/>
    </row>
    <row r="212" spans="1:9" ht="15" hidden="1" customHeight="1" x14ac:dyDescent="0.3">
      <c r="A212" t="s">
        <v>682</v>
      </c>
      <c r="B212" s="186"/>
      <c r="C212" s="2" t="s">
        <v>604</v>
      </c>
      <c r="D212" s="68" t="s">
        <v>30</v>
      </c>
      <c r="E212" s="10" t="s">
        <v>150</v>
      </c>
      <c r="F212" s="11">
        <v>187552</v>
      </c>
      <c r="G212" s="164"/>
      <c r="H212" s="77"/>
      <c r="I212" s="104"/>
    </row>
    <row r="213" spans="1:9" ht="15" hidden="1" customHeight="1" x14ac:dyDescent="0.3">
      <c r="A213" t="s">
        <v>683</v>
      </c>
      <c r="B213" s="186"/>
      <c r="C213" s="2" t="s">
        <v>605</v>
      </c>
      <c r="D213" s="68" t="s">
        <v>295</v>
      </c>
      <c r="E213" s="3" t="s">
        <v>575</v>
      </c>
      <c r="F213" s="103">
        <v>694760.65</v>
      </c>
      <c r="G213" s="164"/>
      <c r="H213" s="15"/>
      <c r="I213" s="104"/>
    </row>
    <row r="214" spans="1:9" ht="15" hidden="1" customHeight="1" x14ac:dyDescent="0.3">
      <c r="A214" t="s">
        <v>684</v>
      </c>
      <c r="B214" s="186"/>
      <c r="C214" s="2" t="s">
        <v>605</v>
      </c>
      <c r="D214" s="68" t="s">
        <v>295</v>
      </c>
      <c r="E214" s="3" t="s">
        <v>576</v>
      </c>
      <c r="F214" s="103">
        <v>392055.5</v>
      </c>
      <c r="G214" s="164"/>
      <c r="H214" s="15"/>
      <c r="I214" s="104"/>
    </row>
    <row r="215" spans="1:9" ht="15" hidden="1" customHeight="1" x14ac:dyDescent="0.3">
      <c r="A215" t="s">
        <v>685</v>
      </c>
      <c r="B215" s="186"/>
      <c r="C215" s="2" t="s">
        <v>605</v>
      </c>
      <c r="D215" s="68" t="s">
        <v>28</v>
      </c>
      <c r="E215" s="3" t="s">
        <v>577</v>
      </c>
      <c r="F215" s="103">
        <v>1140000</v>
      </c>
      <c r="G215" s="164"/>
      <c r="H215" s="15"/>
      <c r="I215" s="104"/>
    </row>
    <row r="216" spans="1:9" ht="15" hidden="1" customHeight="1" x14ac:dyDescent="0.3">
      <c r="A216" t="s">
        <v>686</v>
      </c>
      <c r="B216" s="186"/>
      <c r="C216" s="2" t="s">
        <v>605</v>
      </c>
      <c r="D216" s="68" t="s">
        <v>28</v>
      </c>
      <c r="E216" s="3" t="s">
        <v>578</v>
      </c>
      <c r="F216" s="103">
        <v>459311.7</v>
      </c>
      <c r="G216" s="164"/>
      <c r="H216" s="15"/>
      <c r="I216" s="104"/>
    </row>
    <row r="217" spans="1:9" ht="15" hidden="1" customHeight="1" x14ac:dyDescent="0.3">
      <c r="A217" t="s">
        <v>687</v>
      </c>
      <c r="B217" s="186"/>
      <c r="C217" s="2" t="s">
        <v>605</v>
      </c>
      <c r="D217" s="68" t="s">
        <v>28</v>
      </c>
      <c r="E217" s="3" t="s">
        <v>579</v>
      </c>
      <c r="F217" s="103">
        <v>1425000</v>
      </c>
      <c r="G217" s="164"/>
      <c r="H217" s="15"/>
      <c r="I217" s="104"/>
    </row>
    <row r="218" spans="1:9" ht="15" hidden="1" customHeight="1" x14ac:dyDescent="0.3">
      <c r="A218" t="s">
        <v>688</v>
      </c>
      <c r="B218" s="186"/>
      <c r="C218" s="2" t="s">
        <v>605</v>
      </c>
      <c r="D218" s="68" t="s">
        <v>28</v>
      </c>
      <c r="E218" s="3" t="s">
        <v>580</v>
      </c>
      <c r="F218" s="103">
        <v>548081.6</v>
      </c>
      <c r="G218" s="164"/>
      <c r="H218" s="15"/>
      <c r="I218" s="104"/>
    </row>
    <row r="219" spans="1:9" ht="15" hidden="1" customHeight="1" x14ac:dyDescent="0.3">
      <c r="A219" t="s">
        <v>689</v>
      </c>
      <c r="B219" s="186"/>
      <c r="C219" s="2" t="s">
        <v>611</v>
      </c>
      <c r="D219" s="141" t="s">
        <v>616</v>
      </c>
      <c r="E219" s="66" t="s">
        <v>617</v>
      </c>
      <c r="F219" s="103"/>
      <c r="G219" s="164"/>
      <c r="H219" s="15"/>
      <c r="I219" s="104"/>
    </row>
    <row r="220" spans="1:9" ht="15" hidden="1" customHeight="1" x14ac:dyDescent="0.3">
      <c r="A220" t="s">
        <v>690</v>
      </c>
      <c r="B220" s="186"/>
      <c r="C220" s="2" t="s">
        <v>752</v>
      </c>
      <c r="D220" s="141" t="s">
        <v>33</v>
      </c>
      <c r="E220" s="66" t="s">
        <v>753</v>
      </c>
      <c r="F220" s="103">
        <v>83692</v>
      </c>
      <c r="G220" s="164"/>
      <c r="H220" s="15"/>
      <c r="I220" s="104"/>
    </row>
    <row r="221" spans="1:9" ht="15" hidden="1" customHeight="1" thickBot="1" x14ac:dyDescent="0.35">
      <c r="A221" t="s">
        <v>691</v>
      </c>
      <c r="B221" s="190"/>
      <c r="C221" s="36" t="s">
        <v>752</v>
      </c>
      <c r="D221" s="154" t="s">
        <v>754</v>
      </c>
      <c r="E221" s="96" t="s">
        <v>753</v>
      </c>
      <c r="F221" s="110">
        <v>75792</v>
      </c>
      <c r="G221" s="165"/>
      <c r="H221" s="8">
        <v>690</v>
      </c>
      <c r="I221" s="158">
        <f>SUM(G194)/H221</f>
        <v>11584.415144927536</v>
      </c>
    </row>
    <row r="222" spans="1:9" ht="15" hidden="1" customHeight="1" x14ac:dyDescent="0.3">
      <c r="A222" t="s">
        <v>692</v>
      </c>
      <c r="B222" s="179" t="s">
        <v>151</v>
      </c>
      <c r="C222" s="6" t="s">
        <v>604</v>
      </c>
      <c r="D222" s="35" t="s">
        <v>152</v>
      </c>
      <c r="E222" s="47" t="s">
        <v>309</v>
      </c>
      <c r="F222" s="120">
        <v>128000</v>
      </c>
      <c r="G222" s="163">
        <f>SUM(F222:F224)</f>
        <v>1704117.45</v>
      </c>
      <c r="H222" s="100"/>
      <c r="I222" s="118"/>
    </row>
    <row r="223" spans="1:9" ht="15" hidden="1" customHeight="1" x14ac:dyDescent="0.3">
      <c r="A223" t="s">
        <v>693</v>
      </c>
      <c r="B223" s="180"/>
      <c r="C223" s="2" t="s">
        <v>604</v>
      </c>
      <c r="D223" s="9" t="s">
        <v>152</v>
      </c>
      <c r="E223" s="10" t="s">
        <v>242</v>
      </c>
      <c r="F223" s="11">
        <v>239580</v>
      </c>
      <c r="G223" s="164"/>
      <c r="H223" s="77"/>
      <c r="I223" s="104"/>
    </row>
    <row r="224" spans="1:9" ht="15" hidden="1" customHeight="1" thickBot="1" x14ac:dyDescent="0.35">
      <c r="A224" t="s">
        <v>694</v>
      </c>
      <c r="B224" s="181"/>
      <c r="C224" s="36" t="s">
        <v>605</v>
      </c>
      <c r="D224" s="143" t="s">
        <v>581</v>
      </c>
      <c r="E224" s="17" t="s">
        <v>582</v>
      </c>
      <c r="F224" s="110">
        <v>1336537.45</v>
      </c>
      <c r="G224" s="165"/>
      <c r="H224" s="8">
        <v>251</v>
      </c>
      <c r="I224" s="158">
        <f>SUM(G222)/H224</f>
        <v>6789.3125498007967</v>
      </c>
    </row>
    <row r="225" spans="1:9" ht="15" hidden="1" customHeight="1" x14ac:dyDescent="0.3">
      <c r="A225" t="s">
        <v>695</v>
      </c>
      <c r="B225" s="160" t="s">
        <v>251</v>
      </c>
      <c r="C225" s="6" t="s">
        <v>604</v>
      </c>
      <c r="D225" s="144" t="s">
        <v>118</v>
      </c>
      <c r="E225" s="39" t="s">
        <v>250</v>
      </c>
      <c r="F225" s="26">
        <v>177500</v>
      </c>
      <c r="G225" s="200">
        <f>SUM(F225:F227)</f>
        <v>699857</v>
      </c>
      <c r="H225" s="100"/>
      <c r="I225" s="118"/>
    </row>
    <row r="226" spans="1:9" ht="15" hidden="1" customHeight="1" x14ac:dyDescent="0.3">
      <c r="A226" t="s">
        <v>696</v>
      </c>
      <c r="B226" s="161"/>
      <c r="C226" s="2" t="s">
        <v>604</v>
      </c>
      <c r="D226" s="68" t="s">
        <v>116</v>
      </c>
      <c r="E226" s="14" t="s">
        <v>117</v>
      </c>
      <c r="F226" s="4">
        <v>373527</v>
      </c>
      <c r="G226" s="201"/>
      <c r="H226" s="77"/>
      <c r="I226" s="104"/>
    </row>
    <row r="227" spans="1:9" ht="15" hidden="1" customHeight="1" thickBot="1" x14ac:dyDescent="0.35">
      <c r="A227" t="s">
        <v>697</v>
      </c>
      <c r="B227" s="162"/>
      <c r="C227" s="36" t="s">
        <v>604</v>
      </c>
      <c r="D227" s="143" t="s">
        <v>120</v>
      </c>
      <c r="E227" s="40" t="s">
        <v>121</v>
      </c>
      <c r="F227" s="107">
        <v>148830</v>
      </c>
      <c r="G227" s="202"/>
      <c r="H227" s="8">
        <v>271</v>
      </c>
      <c r="I227" s="106">
        <f>SUM(G225)/H227</f>
        <v>2582.4981549815498</v>
      </c>
    </row>
    <row r="228" spans="1:9" ht="15" hidden="1" customHeight="1" x14ac:dyDescent="0.3">
      <c r="A228" t="s">
        <v>698</v>
      </c>
      <c r="B228" s="160" t="s">
        <v>122</v>
      </c>
      <c r="C228" s="6" t="s">
        <v>604</v>
      </c>
      <c r="D228" s="144" t="s">
        <v>123</v>
      </c>
      <c r="E228" s="39" t="s">
        <v>125</v>
      </c>
      <c r="F228" s="127">
        <v>150000</v>
      </c>
      <c r="G228" s="200">
        <f>SUM(F228:F229)</f>
        <v>645495</v>
      </c>
      <c r="H228" s="100"/>
      <c r="I228" s="118"/>
    </row>
    <row r="229" spans="1:9" ht="15" hidden="1" customHeight="1" thickBot="1" x14ac:dyDescent="0.35">
      <c r="A229" t="s">
        <v>699</v>
      </c>
      <c r="B229" s="162"/>
      <c r="C229" s="36" t="s">
        <v>604</v>
      </c>
      <c r="D229" s="155" t="s">
        <v>123</v>
      </c>
      <c r="E229" s="48" t="s">
        <v>124</v>
      </c>
      <c r="F229" s="33">
        <v>495495</v>
      </c>
      <c r="G229" s="202"/>
      <c r="H229" s="8">
        <v>48</v>
      </c>
      <c r="I229" s="158">
        <f>SUM(G228)/H229</f>
        <v>13447.8125</v>
      </c>
    </row>
    <row r="230" spans="1:9" ht="15" hidden="1" customHeight="1" thickBot="1" x14ac:dyDescent="0.35">
      <c r="A230" t="s">
        <v>700</v>
      </c>
      <c r="B230" s="93" t="s">
        <v>201</v>
      </c>
      <c r="C230" s="20" t="s">
        <v>604</v>
      </c>
      <c r="D230" s="152" t="s">
        <v>202</v>
      </c>
      <c r="E230" s="46" t="s">
        <v>203</v>
      </c>
      <c r="F230" s="22">
        <v>424000</v>
      </c>
      <c r="G230" s="23">
        <f>SUM(F230)</f>
        <v>424000</v>
      </c>
      <c r="H230" s="24">
        <v>404</v>
      </c>
      <c r="I230" s="112">
        <f>SUM(G230)/H230</f>
        <v>1049.5049504950496</v>
      </c>
    </row>
    <row r="231" spans="1:9" ht="15" hidden="1" customHeight="1" thickBot="1" x14ac:dyDescent="0.35">
      <c r="A231" t="s">
        <v>701</v>
      </c>
      <c r="B231" s="93" t="s">
        <v>583</v>
      </c>
      <c r="C231" s="20" t="s">
        <v>605</v>
      </c>
      <c r="D231" s="152" t="s">
        <v>584</v>
      </c>
      <c r="E231" s="34" t="s">
        <v>585</v>
      </c>
      <c r="F231" s="119">
        <v>1425000</v>
      </c>
      <c r="G231" s="23">
        <f>SUM(F231)</f>
        <v>1425000</v>
      </c>
      <c r="H231" s="24">
        <v>459</v>
      </c>
      <c r="I231" s="112">
        <f>SUM(G231)/H231</f>
        <v>3104.5751633986929</v>
      </c>
    </row>
    <row r="232" spans="1:9" ht="15" hidden="1" customHeight="1" x14ac:dyDescent="0.3">
      <c r="A232" t="s">
        <v>702</v>
      </c>
      <c r="B232" s="179" t="s">
        <v>158</v>
      </c>
      <c r="C232" s="6" t="s">
        <v>604</v>
      </c>
      <c r="D232" s="140" t="s">
        <v>159</v>
      </c>
      <c r="E232" s="37" t="s">
        <v>247</v>
      </c>
      <c r="F232" s="26">
        <v>240000</v>
      </c>
      <c r="G232" s="166">
        <f>SUM(F232:F234)</f>
        <v>410350</v>
      </c>
      <c r="H232" s="100"/>
      <c r="I232" s="118"/>
    </row>
    <row r="233" spans="1:9" ht="15" hidden="1" customHeight="1" x14ac:dyDescent="0.3">
      <c r="A233" t="s">
        <v>703</v>
      </c>
      <c r="B233" s="180"/>
      <c r="C233" s="2" t="s">
        <v>604</v>
      </c>
      <c r="D233" s="5" t="s">
        <v>261</v>
      </c>
      <c r="E233" s="41" t="s">
        <v>262</v>
      </c>
      <c r="F233" s="102">
        <v>145600</v>
      </c>
      <c r="G233" s="167"/>
      <c r="H233" s="77"/>
      <c r="I233" s="104"/>
    </row>
    <row r="234" spans="1:9" ht="15" customHeight="1" thickBot="1" x14ac:dyDescent="0.35">
      <c r="A234" t="s">
        <v>704</v>
      </c>
      <c r="B234" s="181"/>
      <c r="C234" s="36" t="s">
        <v>752</v>
      </c>
      <c r="D234" s="142" t="s">
        <v>261</v>
      </c>
      <c r="E234" s="48" t="s">
        <v>620</v>
      </c>
      <c r="F234" s="64">
        <v>24750</v>
      </c>
      <c r="G234" s="168"/>
      <c r="H234" s="8">
        <v>586</v>
      </c>
      <c r="I234" s="106">
        <f>SUM(G232)/H234</f>
        <v>700.25597269624575</v>
      </c>
    </row>
    <row r="235" spans="1:9" ht="15" hidden="1" customHeight="1" x14ac:dyDescent="0.3">
      <c r="A235" t="s">
        <v>705</v>
      </c>
      <c r="B235" s="179" t="s">
        <v>207</v>
      </c>
      <c r="C235" s="6" t="s">
        <v>604</v>
      </c>
      <c r="D235" s="144" t="s">
        <v>208</v>
      </c>
      <c r="E235" s="39" t="s">
        <v>209</v>
      </c>
      <c r="F235" s="127">
        <v>90696</v>
      </c>
      <c r="G235" s="166">
        <f>SUM(F235:F238)</f>
        <v>2153234.29</v>
      </c>
      <c r="H235" s="100"/>
      <c r="I235" s="118"/>
    </row>
    <row r="236" spans="1:9" ht="15" hidden="1" customHeight="1" x14ac:dyDescent="0.3">
      <c r="A236" t="s">
        <v>706</v>
      </c>
      <c r="B236" s="180"/>
      <c r="C236" s="2" t="s">
        <v>604</v>
      </c>
      <c r="D236" s="68" t="s">
        <v>210</v>
      </c>
      <c r="E236" s="14" t="s">
        <v>211</v>
      </c>
      <c r="F236" s="109">
        <v>114224</v>
      </c>
      <c r="G236" s="167"/>
      <c r="H236" s="77"/>
      <c r="I236" s="104"/>
    </row>
    <row r="237" spans="1:9" ht="15" hidden="1" customHeight="1" x14ac:dyDescent="0.3">
      <c r="A237" t="s">
        <v>707</v>
      </c>
      <c r="B237" s="180"/>
      <c r="C237" s="2" t="s">
        <v>604</v>
      </c>
      <c r="D237" s="5" t="s">
        <v>210</v>
      </c>
      <c r="E237" s="41" t="s">
        <v>270</v>
      </c>
      <c r="F237" s="102">
        <v>149556</v>
      </c>
      <c r="G237" s="167"/>
      <c r="H237" s="77"/>
      <c r="I237" s="104"/>
    </row>
    <row r="238" spans="1:9" ht="15" hidden="1" customHeight="1" thickBot="1" x14ac:dyDescent="0.35">
      <c r="A238" t="s">
        <v>708</v>
      </c>
      <c r="B238" s="181"/>
      <c r="C238" s="36" t="s">
        <v>605</v>
      </c>
      <c r="D238" s="143" t="s">
        <v>210</v>
      </c>
      <c r="E238" s="17" t="s">
        <v>586</v>
      </c>
      <c r="F238" s="110">
        <v>1798758.29</v>
      </c>
      <c r="G238" s="168"/>
      <c r="H238" s="8">
        <v>176</v>
      </c>
      <c r="I238" s="158">
        <f>SUM(G235)/H238</f>
        <v>12234.285738636363</v>
      </c>
    </row>
    <row r="239" spans="1:9" ht="15" hidden="1" customHeight="1" thickBot="1" x14ac:dyDescent="0.35">
      <c r="A239" t="s">
        <v>709</v>
      </c>
      <c r="B239" s="79" t="s">
        <v>189</v>
      </c>
      <c r="C239" s="20" t="s">
        <v>604</v>
      </c>
      <c r="D239" s="152" t="s">
        <v>190</v>
      </c>
      <c r="E239" s="46" t="s">
        <v>191</v>
      </c>
      <c r="F239" s="28">
        <v>138703</v>
      </c>
      <c r="G239" s="29">
        <f>SUM(F239)</f>
        <v>138703</v>
      </c>
      <c r="H239" s="24">
        <v>288</v>
      </c>
      <c r="I239" s="112">
        <f>SUM(G239)/H239</f>
        <v>481.60763888888891</v>
      </c>
    </row>
    <row r="240" spans="1:9" ht="15" hidden="1" customHeight="1" x14ac:dyDescent="0.3">
      <c r="A240" t="s">
        <v>710</v>
      </c>
      <c r="B240" s="160" t="s">
        <v>48</v>
      </c>
      <c r="C240" s="6" t="s">
        <v>604</v>
      </c>
      <c r="D240" s="140" t="s">
        <v>231</v>
      </c>
      <c r="E240" s="37" t="s">
        <v>49</v>
      </c>
      <c r="F240" s="16">
        <v>490500</v>
      </c>
      <c r="G240" s="203">
        <f>SUM(F240:F242)</f>
        <v>1294884</v>
      </c>
      <c r="H240" s="100"/>
      <c r="I240" s="118"/>
    </row>
    <row r="241" spans="1:9" ht="15" hidden="1" customHeight="1" x14ac:dyDescent="0.3">
      <c r="A241" t="s">
        <v>711</v>
      </c>
      <c r="B241" s="161"/>
      <c r="C241" s="2" t="s">
        <v>604</v>
      </c>
      <c r="D241" s="9" t="s">
        <v>231</v>
      </c>
      <c r="E241" s="10" t="s">
        <v>50</v>
      </c>
      <c r="F241" s="4">
        <v>499500</v>
      </c>
      <c r="G241" s="205"/>
      <c r="H241" s="77"/>
      <c r="I241" s="104"/>
    </row>
    <row r="242" spans="1:9" ht="15" hidden="1" customHeight="1" x14ac:dyDescent="0.3">
      <c r="A242" t="s">
        <v>712</v>
      </c>
      <c r="B242" s="161"/>
      <c r="C242" s="2" t="s">
        <v>604</v>
      </c>
      <c r="D242" s="9" t="s">
        <v>51</v>
      </c>
      <c r="E242" s="45" t="s">
        <v>52</v>
      </c>
      <c r="F242" s="4">
        <v>304884</v>
      </c>
      <c r="G242" s="205"/>
      <c r="H242" s="77"/>
      <c r="I242" s="104"/>
    </row>
    <row r="243" spans="1:9" ht="15" hidden="1" customHeight="1" thickBot="1" x14ac:dyDescent="0.35">
      <c r="A243" t="s">
        <v>713</v>
      </c>
      <c r="B243" s="162"/>
      <c r="C243" s="36" t="s">
        <v>604</v>
      </c>
      <c r="D243" s="143" t="s">
        <v>51</v>
      </c>
      <c r="E243" s="48" t="s">
        <v>53</v>
      </c>
      <c r="F243" s="32">
        <v>149226</v>
      </c>
      <c r="G243" s="204"/>
      <c r="H243" s="8">
        <v>162</v>
      </c>
      <c r="I243" s="106">
        <f>SUM(G240)/H243</f>
        <v>7993.1111111111113</v>
      </c>
    </row>
    <row r="244" spans="1:9" ht="15" hidden="1" customHeight="1" x14ac:dyDescent="0.3">
      <c r="A244" t="s">
        <v>714</v>
      </c>
      <c r="B244" s="185" t="s">
        <v>0</v>
      </c>
      <c r="C244" s="6" t="s">
        <v>604</v>
      </c>
      <c r="D244" s="140" t="s">
        <v>225</v>
      </c>
      <c r="E244" s="37" t="s">
        <v>226</v>
      </c>
      <c r="F244" s="16">
        <v>163877</v>
      </c>
      <c r="G244" s="166">
        <f>SUM(F244:F260)</f>
        <v>9358918.9199999999</v>
      </c>
      <c r="H244" s="100"/>
      <c r="I244" s="118"/>
    </row>
    <row r="245" spans="1:9" ht="15" hidden="1" customHeight="1" x14ac:dyDescent="0.3">
      <c r="A245" t="s">
        <v>715</v>
      </c>
      <c r="B245" s="186"/>
      <c r="C245" s="2" t="s">
        <v>604</v>
      </c>
      <c r="D245" s="9" t="s">
        <v>236</v>
      </c>
      <c r="E245" s="10" t="s">
        <v>1</v>
      </c>
      <c r="F245" s="4">
        <v>264247</v>
      </c>
      <c r="G245" s="167"/>
      <c r="H245" s="77"/>
      <c r="I245" s="104"/>
    </row>
    <row r="246" spans="1:9" ht="15" hidden="1" customHeight="1" x14ac:dyDescent="0.3">
      <c r="A246" t="s">
        <v>716</v>
      </c>
      <c r="B246" s="186"/>
      <c r="C246" s="2" t="s">
        <v>604</v>
      </c>
      <c r="D246" s="68" t="s">
        <v>244</v>
      </c>
      <c r="E246" s="14" t="s">
        <v>2</v>
      </c>
      <c r="F246" s="11">
        <v>202552</v>
      </c>
      <c r="G246" s="167"/>
      <c r="H246" s="77"/>
      <c r="I246" s="104"/>
    </row>
    <row r="247" spans="1:9" ht="15" hidden="1" customHeight="1" x14ac:dyDescent="0.3">
      <c r="A247" t="s">
        <v>717</v>
      </c>
      <c r="B247" s="186"/>
      <c r="C247" s="2" t="s">
        <v>604</v>
      </c>
      <c r="D247" s="68" t="s">
        <v>3</v>
      </c>
      <c r="E247" s="14" t="s">
        <v>4</v>
      </c>
      <c r="F247" s="109">
        <v>48060</v>
      </c>
      <c r="G247" s="167"/>
      <c r="H247" s="77"/>
      <c r="I247" s="104"/>
    </row>
    <row r="248" spans="1:9" ht="15" hidden="1" customHeight="1" x14ac:dyDescent="0.3">
      <c r="A248" t="s">
        <v>718</v>
      </c>
      <c r="B248" s="186"/>
      <c r="C248" s="2" t="s">
        <v>604</v>
      </c>
      <c r="D248" s="68" t="s">
        <v>5</v>
      </c>
      <c r="E248" s="14" t="s">
        <v>6</v>
      </c>
      <c r="F248" s="109">
        <v>173000</v>
      </c>
      <c r="G248" s="167"/>
      <c r="H248" s="77"/>
      <c r="I248" s="104"/>
    </row>
    <row r="249" spans="1:9" ht="15" hidden="1" customHeight="1" x14ac:dyDescent="0.3">
      <c r="A249" t="s">
        <v>719</v>
      </c>
      <c r="B249" s="186"/>
      <c r="C249" s="2" t="s">
        <v>604</v>
      </c>
      <c r="D249" s="12" t="s">
        <v>7</v>
      </c>
      <c r="E249" s="12" t="s">
        <v>8</v>
      </c>
      <c r="F249" s="109">
        <v>112734</v>
      </c>
      <c r="G249" s="167"/>
      <c r="H249" s="77"/>
      <c r="I249" s="104"/>
    </row>
    <row r="250" spans="1:9" ht="15" hidden="1" customHeight="1" x14ac:dyDescent="0.3">
      <c r="A250" t="s">
        <v>720</v>
      </c>
      <c r="B250" s="186"/>
      <c r="C250" s="2" t="s">
        <v>604</v>
      </c>
      <c r="D250" s="68" t="s">
        <v>255</v>
      </c>
      <c r="E250" s="44" t="s">
        <v>9</v>
      </c>
      <c r="F250" s="109">
        <v>165000</v>
      </c>
      <c r="G250" s="167"/>
      <c r="H250" s="77"/>
      <c r="I250" s="104"/>
    </row>
    <row r="251" spans="1:9" ht="15" hidden="1" customHeight="1" x14ac:dyDescent="0.3">
      <c r="A251" t="s">
        <v>721</v>
      </c>
      <c r="B251" s="186"/>
      <c r="C251" s="2" t="s">
        <v>604</v>
      </c>
      <c r="D251" s="5" t="s">
        <v>255</v>
      </c>
      <c r="E251" s="41" t="s">
        <v>337</v>
      </c>
      <c r="F251" s="102">
        <v>225000</v>
      </c>
      <c r="G251" s="167"/>
      <c r="H251" s="77"/>
      <c r="I251" s="104"/>
    </row>
    <row r="252" spans="1:9" ht="15" hidden="1" customHeight="1" x14ac:dyDescent="0.3">
      <c r="A252" t="s">
        <v>722</v>
      </c>
      <c r="B252" s="186"/>
      <c r="C252" s="2" t="s">
        <v>604</v>
      </c>
      <c r="D252" s="9" t="s">
        <v>238</v>
      </c>
      <c r="E252" s="10" t="s">
        <v>226</v>
      </c>
      <c r="F252" s="4">
        <v>69583</v>
      </c>
      <c r="G252" s="167"/>
      <c r="H252" s="77"/>
      <c r="I252" s="104"/>
    </row>
    <row r="253" spans="1:9" ht="15" hidden="1" customHeight="1" x14ac:dyDescent="0.3">
      <c r="A253" t="s">
        <v>723</v>
      </c>
      <c r="B253" s="186"/>
      <c r="C253" s="2" t="s">
        <v>604</v>
      </c>
      <c r="D253" s="5" t="s">
        <v>288</v>
      </c>
      <c r="E253" s="41" t="s">
        <v>289</v>
      </c>
      <c r="F253" s="102">
        <v>80800</v>
      </c>
      <c r="G253" s="167"/>
      <c r="H253" s="77"/>
      <c r="I253" s="104"/>
    </row>
    <row r="254" spans="1:9" hidden="1" x14ac:dyDescent="0.3">
      <c r="A254" t="s">
        <v>724</v>
      </c>
      <c r="B254" s="186"/>
      <c r="C254" s="2" t="s">
        <v>604</v>
      </c>
      <c r="D254" s="5" t="s">
        <v>255</v>
      </c>
      <c r="E254" s="41" t="s">
        <v>269</v>
      </c>
      <c r="F254" s="102">
        <v>200000</v>
      </c>
      <c r="G254" s="167"/>
      <c r="H254" s="77"/>
      <c r="I254" s="104"/>
    </row>
    <row r="255" spans="1:9" hidden="1" x14ac:dyDescent="0.3">
      <c r="A255" t="s">
        <v>725</v>
      </c>
      <c r="B255" s="186"/>
      <c r="C255" s="2" t="s">
        <v>604</v>
      </c>
      <c r="D255" s="5" t="s">
        <v>340</v>
      </c>
      <c r="E255" s="41" t="s">
        <v>341</v>
      </c>
      <c r="F255" s="102">
        <v>397485</v>
      </c>
      <c r="G255" s="167"/>
      <c r="H255" s="77"/>
      <c r="I255" s="104"/>
    </row>
    <row r="256" spans="1:9" hidden="1" x14ac:dyDescent="0.3">
      <c r="A256" t="s">
        <v>726</v>
      </c>
      <c r="B256" s="186"/>
      <c r="C256" s="2" t="s">
        <v>605</v>
      </c>
      <c r="D256" s="68" t="s">
        <v>587</v>
      </c>
      <c r="E256" s="3" t="s">
        <v>588</v>
      </c>
      <c r="F256" s="103">
        <v>1090766.25</v>
      </c>
      <c r="G256" s="167"/>
      <c r="H256" s="15"/>
      <c r="I256" s="104"/>
    </row>
    <row r="257" spans="1:9" hidden="1" x14ac:dyDescent="0.3">
      <c r="A257" t="s">
        <v>727</v>
      </c>
      <c r="B257" s="186"/>
      <c r="C257" s="2" t="s">
        <v>605</v>
      </c>
      <c r="D257" s="68" t="s">
        <v>589</v>
      </c>
      <c r="E257" s="3" t="s">
        <v>590</v>
      </c>
      <c r="F257" s="103">
        <v>1027442.67</v>
      </c>
      <c r="G257" s="167"/>
      <c r="H257" s="15"/>
      <c r="I257" s="104"/>
    </row>
    <row r="258" spans="1:9" hidden="1" x14ac:dyDescent="0.3">
      <c r="A258" t="s">
        <v>728</v>
      </c>
      <c r="B258" s="186"/>
      <c r="C258" s="2" t="s">
        <v>605</v>
      </c>
      <c r="D258" s="68" t="s">
        <v>591</v>
      </c>
      <c r="E258" s="3" t="s">
        <v>592</v>
      </c>
      <c r="F258" s="103">
        <v>1140000</v>
      </c>
      <c r="G258" s="167"/>
      <c r="H258" s="15"/>
      <c r="I258" s="104"/>
    </row>
    <row r="259" spans="1:9" ht="15" hidden="1" customHeight="1" x14ac:dyDescent="0.3">
      <c r="A259" t="s">
        <v>729</v>
      </c>
      <c r="B259" s="186"/>
      <c r="C259" s="2" t="s">
        <v>611</v>
      </c>
      <c r="D259" s="141" t="s">
        <v>614</v>
      </c>
      <c r="E259" s="66" t="s">
        <v>615</v>
      </c>
      <c r="F259" s="116">
        <v>3560000</v>
      </c>
      <c r="G259" s="167"/>
      <c r="H259" s="15"/>
      <c r="I259" s="104"/>
    </row>
    <row r="260" spans="1:9" ht="15" hidden="1" customHeight="1" thickBot="1" x14ac:dyDescent="0.35">
      <c r="A260" t="s">
        <v>730</v>
      </c>
      <c r="B260" s="190"/>
      <c r="C260" s="36" t="s">
        <v>752</v>
      </c>
      <c r="D260" s="154" t="s">
        <v>3</v>
      </c>
      <c r="E260" s="96" t="s">
        <v>753</v>
      </c>
      <c r="F260" s="128">
        <v>438372</v>
      </c>
      <c r="G260" s="168"/>
      <c r="H260" s="8">
        <v>5706</v>
      </c>
      <c r="I260" s="106">
        <f>SUM(G244)/H260</f>
        <v>1640.1890851735016</v>
      </c>
    </row>
    <row r="261" spans="1:9" ht="15" hidden="1" customHeight="1" x14ac:dyDescent="0.3">
      <c r="A261" t="s">
        <v>731</v>
      </c>
      <c r="B261" s="197" t="s">
        <v>126</v>
      </c>
      <c r="C261" s="6" t="s">
        <v>604</v>
      </c>
      <c r="D261" s="156" t="s">
        <v>127</v>
      </c>
      <c r="E261" s="49" t="s">
        <v>128</v>
      </c>
      <c r="F261" s="16">
        <v>641250</v>
      </c>
      <c r="G261" s="163">
        <f>SUM(F261:F267)</f>
        <v>3387208.86</v>
      </c>
      <c r="H261" s="100"/>
      <c r="I261" s="118"/>
    </row>
    <row r="262" spans="1:9" ht="15" hidden="1" customHeight="1" x14ac:dyDescent="0.3">
      <c r="A262" t="s">
        <v>732</v>
      </c>
      <c r="B262" s="198"/>
      <c r="C262" s="2" t="s">
        <v>604</v>
      </c>
      <c r="D262" s="68" t="s">
        <v>129</v>
      </c>
      <c r="E262" s="14" t="s">
        <v>130</v>
      </c>
      <c r="F262" s="109">
        <v>141855</v>
      </c>
      <c r="G262" s="164"/>
      <c r="H262" s="77"/>
      <c r="I262" s="104"/>
    </row>
    <row r="263" spans="1:9" ht="15" hidden="1" customHeight="1" x14ac:dyDescent="0.3">
      <c r="A263" t="s">
        <v>733</v>
      </c>
      <c r="B263" s="198"/>
      <c r="C263" s="2" t="s">
        <v>605</v>
      </c>
      <c r="D263" s="68" t="s">
        <v>593</v>
      </c>
      <c r="E263" s="3" t="s">
        <v>594</v>
      </c>
      <c r="F263" s="103">
        <v>1126155.2</v>
      </c>
      <c r="G263" s="164"/>
      <c r="H263" s="15"/>
      <c r="I263" s="104"/>
    </row>
    <row r="264" spans="1:9" ht="15" hidden="1" customHeight="1" x14ac:dyDescent="0.3">
      <c r="A264" t="s">
        <v>734</v>
      </c>
      <c r="B264" s="198"/>
      <c r="C264" s="2" t="s">
        <v>605</v>
      </c>
      <c r="D264" s="68" t="s">
        <v>127</v>
      </c>
      <c r="E264" s="3" t="s">
        <v>595</v>
      </c>
      <c r="F264" s="103">
        <v>1421050.66</v>
      </c>
      <c r="G264" s="164"/>
      <c r="H264" s="15"/>
      <c r="I264" s="104"/>
    </row>
    <row r="265" spans="1:9" ht="15" hidden="1" customHeight="1" x14ac:dyDescent="0.3">
      <c r="A265" t="s">
        <v>735</v>
      </c>
      <c r="B265" s="198"/>
      <c r="C265" s="2" t="s">
        <v>611</v>
      </c>
      <c r="D265" s="141" t="s">
        <v>616</v>
      </c>
      <c r="E265" s="66" t="s">
        <v>617</v>
      </c>
      <c r="F265" s="103"/>
      <c r="G265" s="164"/>
      <c r="H265" s="15"/>
      <c r="I265" s="104"/>
    </row>
    <row r="266" spans="1:9" ht="15" customHeight="1" x14ac:dyDescent="0.3">
      <c r="A266" t="s">
        <v>736</v>
      </c>
      <c r="B266" s="198"/>
      <c r="C266" s="2" t="s">
        <v>621</v>
      </c>
      <c r="D266" s="145" t="s">
        <v>642</v>
      </c>
      <c r="E266" s="10" t="s">
        <v>620</v>
      </c>
      <c r="F266" s="60">
        <v>28176</v>
      </c>
      <c r="G266" s="164"/>
      <c r="H266" s="15"/>
      <c r="I266" s="104"/>
    </row>
    <row r="267" spans="1:9" ht="15" customHeight="1" thickBot="1" x14ac:dyDescent="0.35">
      <c r="A267" t="s">
        <v>737</v>
      </c>
      <c r="B267" s="199"/>
      <c r="C267" s="36" t="s">
        <v>621</v>
      </c>
      <c r="D267" s="142" t="s">
        <v>643</v>
      </c>
      <c r="E267" s="48" t="s">
        <v>620</v>
      </c>
      <c r="F267" s="64">
        <v>28722</v>
      </c>
      <c r="G267" s="165"/>
      <c r="H267" s="8">
        <v>6001</v>
      </c>
      <c r="I267" s="106">
        <f>SUM(G261)/H267</f>
        <v>564.44073654390934</v>
      </c>
    </row>
    <row r="268" spans="1:9" ht="15" hidden="1" customHeight="1" x14ac:dyDescent="0.3">
      <c r="A268" t="s">
        <v>738</v>
      </c>
      <c r="B268" s="160" t="s">
        <v>212</v>
      </c>
      <c r="C268" s="6" t="s">
        <v>604</v>
      </c>
      <c r="D268" s="144" t="s">
        <v>213</v>
      </c>
      <c r="E268" s="39" t="s">
        <v>214</v>
      </c>
      <c r="F268" s="111">
        <v>142737</v>
      </c>
      <c r="G268" s="176">
        <f>SUM(F268:F269)</f>
        <v>283697</v>
      </c>
      <c r="H268" s="100"/>
      <c r="I268" s="118"/>
    </row>
    <row r="269" spans="1:9" ht="15" hidden="1" customHeight="1" thickBot="1" x14ac:dyDescent="0.35">
      <c r="A269" t="s">
        <v>739</v>
      </c>
      <c r="B269" s="162"/>
      <c r="C269" s="36" t="s">
        <v>604</v>
      </c>
      <c r="D269" s="7" t="s">
        <v>213</v>
      </c>
      <c r="E269" s="42" t="s">
        <v>324</v>
      </c>
      <c r="F269" s="121">
        <v>140960</v>
      </c>
      <c r="G269" s="178"/>
      <c r="H269" s="8">
        <v>320</v>
      </c>
      <c r="I269" s="106">
        <f>SUM(G268)/H269</f>
        <v>886.55312500000002</v>
      </c>
    </row>
    <row r="270" spans="1:9" ht="15" hidden="1" customHeight="1" thickBot="1" x14ac:dyDescent="0.35">
      <c r="A270" t="s">
        <v>740</v>
      </c>
      <c r="B270" s="79" t="s">
        <v>218</v>
      </c>
      <c r="C270" s="20" t="s">
        <v>604</v>
      </c>
      <c r="D270" s="152" t="s">
        <v>219</v>
      </c>
      <c r="E270" s="46" t="s">
        <v>256</v>
      </c>
      <c r="F270" s="126">
        <v>185000</v>
      </c>
      <c r="G270" s="23">
        <f>SUM(F270)</f>
        <v>185000</v>
      </c>
      <c r="H270" s="24">
        <v>284</v>
      </c>
      <c r="I270" s="112">
        <f>SUM(G270)/H270</f>
        <v>651.4084507042254</v>
      </c>
    </row>
    <row r="271" spans="1:9" ht="15" hidden="1" customHeight="1" x14ac:dyDescent="0.3">
      <c r="A271" t="s">
        <v>741</v>
      </c>
      <c r="B271" s="160" t="s">
        <v>596</v>
      </c>
      <c r="C271" s="6" t="s">
        <v>605</v>
      </c>
      <c r="D271" s="144" t="s">
        <v>597</v>
      </c>
      <c r="E271" s="19" t="s">
        <v>598</v>
      </c>
      <c r="F271" s="129">
        <v>1210855.75</v>
      </c>
      <c r="G271" s="169">
        <f>SUM(F271:F273)</f>
        <v>2627271.59</v>
      </c>
      <c r="H271" s="56"/>
      <c r="I271" s="118"/>
    </row>
    <row r="272" spans="1:9" hidden="1" x14ac:dyDescent="0.3">
      <c r="A272" t="s">
        <v>742</v>
      </c>
      <c r="B272" s="161"/>
      <c r="C272" s="2" t="s">
        <v>605</v>
      </c>
      <c r="D272" s="68" t="s">
        <v>597</v>
      </c>
      <c r="E272" s="3" t="s">
        <v>599</v>
      </c>
      <c r="F272" s="103">
        <v>1395993.84</v>
      </c>
      <c r="G272" s="170"/>
      <c r="H272" s="15"/>
      <c r="I272" s="104"/>
    </row>
    <row r="273" spans="1:9" ht="15" thickBot="1" x14ac:dyDescent="0.35">
      <c r="A273" t="s">
        <v>743</v>
      </c>
      <c r="B273" s="162"/>
      <c r="C273" s="36" t="s">
        <v>621</v>
      </c>
      <c r="D273" s="142" t="s">
        <v>597</v>
      </c>
      <c r="E273" s="48" t="s">
        <v>620</v>
      </c>
      <c r="F273" s="64">
        <v>20422</v>
      </c>
      <c r="G273" s="171"/>
      <c r="H273" s="8">
        <v>779</v>
      </c>
      <c r="I273" s="106">
        <f>SUM(G271)/H273</f>
        <v>3372.6207830551989</v>
      </c>
    </row>
    <row r="274" spans="1:9" ht="15" hidden="1" thickBot="1" x14ac:dyDescent="0.35">
      <c r="A274" t="s">
        <v>744</v>
      </c>
      <c r="B274" s="79" t="s">
        <v>215</v>
      </c>
      <c r="C274" s="20" t="s">
        <v>604</v>
      </c>
      <c r="D274" s="152" t="s">
        <v>216</v>
      </c>
      <c r="E274" s="46" t="s">
        <v>217</v>
      </c>
      <c r="F274" s="130">
        <v>194000</v>
      </c>
      <c r="G274" s="29">
        <f>SUM(F274)</f>
        <v>194000</v>
      </c>
      <c r="H274" s="24">
        <v>156</v>
      </c>
      <c r="I274" s="112">
        <f>SUM(G274)/H274</f>
        <v>1243.5897435897436</v>
      </c>
    </row>
    <row r="275" spans="1:9" ht="15" hidden="1" thickBot="1" x14ac:dyDescent="0.35">
      <c r="A275" t="s">
        <v>756</v>
      </c>
      <c r="B275" s="79" t="s">
        <v>179</v>
      </c>
      <c r="C275" s="20" t="s">
        <v>604</v>
      </c>
      <c r="D275" s="152" t="s">
        <v>180</v>
      </c>
      <c r="E275" s="46" t="s">
        <v>181</v>
      </c>
      <c r="F275" s="28">
        <v>239996</v>
      </c>
      <c r="G275" s="29">
        <f>SUM(F275)</f>
        <v>239996</v>
      </c>
      <c r="H275" s="24">
        <v>99</v>
      </c>
      <c r="I275" s="112">
        <f>SUM(G275)/H275</f>
        <v>2424.2020202020203</v>
      </c>
    </row>
    <row r="276" spans="1:9" ht="15" hidden="1" thickBot="1" x14ac:dyDescent="0.35">
      <c r="A276" t="s">
        <v>757</v>
      </c>
      <c r="B276" s="160" t="s">
        <v>69</v>
      </c>
      <c r="C276" s="6" t="s">
        <v>604</v>
      </c>
      <c r="D276" s="144" t="s">
        <v>70</v>
      </c>
      <c r="E276" s="39" t="s">
        <v>71</v>
      </c>
      <c r="F276" s="16">
        <v>79950</v>
      </c>
      <c r="G276" s="169">
        <f>SUM(F276:F277)</f>
        <v>298362</v>
      </c>
      <c r="H276" s="100"/>
      <c r="I276" s="118"/>
    </row>
    <row r="277" spans="1:9" ht="15" hidden="1" thickBot="1" x14ac:dyDescent="0.35">
      <c r="A277" t="s">
        <v>758</v>
      </c>
      <c r="B277" s="161"/>
      <c r="C277" s="2" t="s">
        <v>604</v>
      </c>
      <c r="D277" s="68" t="s">
        <v>72</v>
      </c>
      <c r="E277" s="14" t="s">
        <v>73</v>
      </c>
      <c r="F277" s="101">
        <v>218412</v>
      </c>
      <c r="G277" s="170"/>
      <c r="H277" s="77"/>
      <c r="I277" s="104"/>
    </row>
    <row r="278" spans="1:9" ht="15" hidden="1" thickBot="1" x14ac:dyDescent="0.35">
      <c r="A278" t="s">
        <v>759</v>
      </c>
      <c r="B278" s="162"/>
      <c r="C278" s="36" t="s">
        <v>605</v>
      </c>
      <c r="D278" s="143" t="s">
        <v>72</v>
      </c>
      <c r="E278" s="17" t="s">
        <v>600</v>
      </c>
      <c r="F278" s="110">
        <v>872910.27</v>
      </c>
      <c r="G278" s="171"/>
      <c r="H278" s="8">
        <v>749</v>
      </c>
      <c r="I278" s="106">
        <f>SUM(G276)/H278</f>
        <v>398.347129506008</v>
      </c>
    </row>
    <row r="279" spans="1:9" ht="15" hidden="1" thickBot="1" x14ac:dyDescent="0.35">
      <c r="A279" t="s">
        <v>760</v>
      </c>
      <c r="B279" s="79" t="s">
        <v>601</v>
      </c>
      <c r="C279" s="25" t="s">
        <v>605</v>
      </c>
      <c r="D279" s="152" t="s">
        <v>602</v>
      </c>
      <c r="E279" s="34" t="s">
        <v>603</v>
      </c>
      <c r="F279" s="119">
        <v>1871465.17</v>
      </c>
      <c r="G279" s="23">
        <f>SUM(F279)</f>
        <v>1871465.17</v>
      </c>
      <c r="H279" s="24">
        <v>206</v>
      </c>
      <c r="I279" s="159">
        <f>SUM(G279)/H279</f>
        <v>9084.7823786407771</v>
      </c>
    </row>
    <row r="280" spans="1:9" ht="14.4" hidden="1" customHeight="1" thickBot="1" x14ac:dyDescent="0.35">
      <c r="A280" t="s">
        <v>761</v>
      </c>
      <c r="B280" s="79" t="s">
        <v>302</v>
      </c>
      <c r="C280" s="20" t="s">
        <v>604</v>
      </c>
      <c r="D280" s="25" t="s">
        <v>300</v>
      </c>
      <c r="E280" s="43" t="s">
        <v>301</v>
      </c>
      <c r="F280" s="113">
        <v>72000</v>
      </c>
      <c r="G280" s="31">
        <f>SUM(F280)</f>
        <v>72000</v>
      </c>
      <c r="H280" s="24">
        <v>259</v>
      </c>
      <c r="I280" s="112">
        <f>SUM(G280)/H280</f>
        <v>277.99227799227799</v>
      </c>
    </row>
    <row r="281" spans="1:9" ht="14.4" customHeight="1" thickBot="1" x14ac:dyDescent="0.35">
      <c r="A281" t="s">
        <v>762</v>
      </c>
      <c r="B281" s="79" t="s">
        <v>644</v>
      </c>
      <c r="C281" s="20" t="s">
        <v>621</v>
      </c>
      <c r="D281" s="148" t="s">
        <v>645</v>
      </c>
      <c r="E281" s="21" t="s">
        <v>620</v>
      </c>
      <c r="F281" s="63">
        <v>30067</v>
      </c>
      <c r="G281" s="31">
        <f>SUM(F281)</f>
        <v>30067</v>
      </c>
      <c r="H281" s="24">
        <v>523</v>
      </c>
      <c r="I281" s="112">
        <f>SUM(G281)/H281</f>
        <v>57.489483747609945</v>
      </c>
    </row>
    <row r="282" spans="1:9" hidden="1" x14ac:dyDescent="0.3">
      <c r="B282" s="81"/>
      <c r="C282" s="69"/>
      <c r="D282" s="157" t="s">
        <v>616</v>
      </c>
      <c r="E282" s="90" t="s">
        <v>617</v>
      </c>
      <c r="F282" s="131">
        <v>5136612.5</v>
      </c>
      <c r="G282" s="52"/>
      <c r="H282" s="77"/>
      <c r="I282" s="133"/>
    </row>
    <row r="283" spans="1:9" hidden="1" x14ac:dyDescent="0.3">
      <c r="F283" s="1"/>
    </row>
    <row r="284" spans="1:9" ht="15.6" hidden="1" x14ac:dyDescent="0.3">
      <c r="B284" s="135" t="s">
        <v>745</v>
      </c>
      <c r="C284" s="137">
        <v>319</v>
      </c>
      <c r="F284" s="138">
        <f>SUM(F4:F283)</f>
        <v>117350750.94999999</v>
      </c>
    </row>
    <row r="285" spans="1:9" hidden="1" x14ac:dyDescent="0.3">
      <c r="B285" s="135" t="s">
        <v>746</v>
      </c>
      <c r="C285" s="137">
        <v>161</v>
      </c>
      <c r="F285" s="1"/>
    </row>
    <row r="286" spans="1:9" hidden="1" x14ac:dyDescent="0.3">
      <c r="B286" s="135" t="s">
        <v>747</v>
      </c>
      <c r="C286" s="137">
        <v>169</v>
      </c>
      <c r="F286" s="1"/>
    </row>
    <row r="287" spans="1:9" hidden="1" x14ac:dyDescent="0.3">
      <c r="B287" s="136" t="s">
        <v>748</v>
      </c>
      <c r="C287" s="137">
        <v>62</v>
      </c>
      <c r="F287" s="1"/>
    </row>
    <row r="288" spans="1:9" hidden="1" x14ac:dyDescent="0.3">
      <c r="B288" s="136" t="s">
        <v>749</v>
      </c>
      <c r="C288" s="137">
        <v>143</v>
      </c>
      <c r="F288" s="1"/>
    </row>
    <row r="289" spans="2:6" hidden="1" x14ac:dyDescent="0.3">
      <c r="B289" s="136" t="s">
        <v>750</v>
      </c>
      <c r="C289" s="137">
        <v>157</v>
      </c>
      <c r="F289" s="1"/>
    </row>
    <row r="290" spans="2:6" hidden="1" x14ac:dyDescent="0.3">
      <c r="B290" s="136" t="s">
        <v>751</v>
      </c>
      <c r="C290" s="137">
        <v>412</v>
      </c>
      <c r="F290" s="1"/>
    </row>
    <row r="291" spans="2:6" hidden="1" x14ac:dyDescent="0.3">
      <c r="F291" s="1"/>
    </row>
    <row r="292" spans="2:6" hidden="1" x14ac:dyDescent="0.3">
      <c r="F292" s="1"/>
    </row>
    <row r="293" spans="2:6" hidden="1" x14ac:dyDescent="0.3">
      <c r="F293" s="1"/>
    </row>
    <row r="294" spans="2:6" hidden="1" x14ac:dyDescent="0.3">
      <c r="F294" s="1"/>
    </row>
    <row r="295" spans="2:6" hidden="1" x14ac:dyDescent="0.3">
      <c r="F295" s="1"/>
    </row>
    <row r="296" spans="2:6" hidden="1" x14ac:dyDescent="0.3">
      <c r="F296" s="1"/>
    </row>
    <row r="297" spans="2:6" hidden="1" x14ac:dyDescent="0.3">
      <c r="F297" s="1"/>
    </row>
    <row r="298" spans="2:6" hidden="1" x14ac:dyDescent="0.3">
      <c r="F298" s="1"/>
    </row>
    <row r="299" spans="2:6" hidden="1" x14ac:dyDescent="0.3">
      <c r="F299" s="1"/>
    </row>
    <row r="300" spans="2:6" hidden="1" x14ac:dyDescent="0.3">
      <c r="F300" s="1"/>
    </row>
    <row r="301" spans="2:6" hidden="1" x14ac:dyDescent="0.3">
      <c r="F301" s="1"/>
    </row>
    <row r="302" spans="2:6" hidden="1" x14ac:dyDescent="0.3">
      <c r="F302" s="1"/>
    </row>
    <row r="303" spans="2:6" hidden="1" x14ac:dyDescent="0.3">
      <c r="F303" s="1"/>
    </row>
    <row r="304" spans="2:6" hidden="1" x14ac:dyDescent="0.3">
      <c r="F304" s="1"/>
    </row>
    <row r="305" spans="6:6" hidden="1" x14ac:dyDescent="0.3">
      <c r="F305" s="1"/>
    </row>
    <row r="306" spans="6:6" hidden="1" x14ac:dyDescent="0.3">
      <c r="F306" s="1"/>
    </row>
    <row r="307" spans="6:6" hidden="1" x14ac:dyDescent="0.3">
      <c r="F307" s="1"/>
    </row>
    <row r="308" spans="6:6" hidden="1" x14ac:dyDescent="0.3">
      <c r="F308" s="1"/>
    </row>
    <row r="309" spans="6:6" hidden="1" x14ac:dyDescent="0.3">
      <c r="F309" s="1"/>
    </row>
    <row r="310" spans="6:6" hidden="1" x14ac:dyDescent="0.3">
      <c r="F310" s="1"/>
    </row>
    <row r="311" spans="6:6" hidden="1" x14ac:dyDescent="0.3">
      <c r="F311" s="1"/>
    </row>
    <row r="312" spans="6:6" hidden="1" x14ac:dyDescent="0.3">
      <c r="F312" s="1"/>
    </row>
    <row r="313" spans="6:6" hidden="1" x14ac:dyDescent="0.3">
      <c r="F313" s="1"/>
    </row>
    <row r="314" spans="6:6" hidden="1" x14ac:dyDescent="0.3">
      <c r="F314" s="1"/>
    </row>
    <row r="315" spans="6:6" hidden="1" x14ac:dyDescent="0.3">
      <c r="F315" s="1"/>
    </row>
    <row r="316" spans="6:6" hidden="1" x14ac:dyDescent="0.3">
      <c r="F316" s="1"/>
    </row>
    <row r="317" spans="6:6" hidden="1" x14ac:dyDescent="0.3">
      <c r="F317" s="1"/>
    </row>
    <row r="318" spans="6:6" hidden="1" x14ac:dyDescent="0.3">
      <c r="F318" s="1"/>
    </row>
    <row r="319" spans="6:6" hidden="1" x14ac:dyDescent="0.3">
      <c r="F319" s="1"/>
    </row>
    <row r="320" spans="6:6" hidden="1" x14ac:dyDescent="0.3">
      <c r="F320" s="1"/>
    </row>
    <row r="321" spans="6:6" hidden="1" x14ac:dyDescent="0.3">
      <c r="F321" s="1"/>
    </row>
    <row r="322" spans="6:6" hidden="1" x14ac:dyDescent="0.3">
      <c r="F322" s="1"/>
    </row>
    <row r="323" spans="6:6" hidden="1" x14ac:dyDescent="0.3">
      <c r="F323" s="1"/>
    </row>
    <row r="324" spans="6:6" hidden="1" x14ac:dyDescent="0.3">
      <c r="F324" s="1"/>
    </row>
    <row r="325" spans="6:6" hidden="1" x14ac:dyDescent="0.3">
      <c r="F325" s="1"/>
    </row>
    <row r="326" spans="6:6" hidden="1" x14ac:dyDescent="0.3">
      <c r="F326" s="1"/>
    </row>
    <row r="327" spans="6:6" hidden="1" x14ac:dyDescent="0.3">
      <c r="F327" s="1"/>
    </row>
    <row r="328" spans="6:6" hidden="1" x14ac:dyDescent="0.3">
      <c r="F328" s="1"/>
    </row>
    <row r="329" spans="6:6" hidden="1" x14ac:dyDescent="0.3">
      <c r="F329" s="1"/>
    </row>
    <row r="330" spans="6:6" hidden="1" x14ac:dyDescent="0.3">
      <c r="F330" s="1"/>
    </row>
    <row r="331" spans="6:6" hidden="1" x14ac:dyDescent="0.3">
      <c r="F331" s="1"/>
    </row>
    <row r="332" spans="6:6" hidden="1" x14ac:dyDescent="0.3">
      <c r="F332" s="1"/>
    </row>
    <row r="333" spans="6:6" hidden="1" x14ac:dyDescent="0.3">
      <c r="F333" s="1"/>
    </row>
    <row r="334" spans="6:6" hidden="1" x14ac:dyDescent="0.3">
      <c r="F334" s="1"/>
    </row>
    <row r="335" spans="6:6" hidden="1" x14ac:dyDescent="0.3">
      <c r="F335" s="1"/>
    </row>
    <row r="336" spans="6:6" hidden="1" x14ac:dyDescent="0.3">
      <c r="F336" s="1"/>
    </row>
    <row r="337" spans="6:6" hidden="1" x14ac:dyDescent="0.3">
      <c r="F337" s="1"/>
    </row>
    <row r="338" spans="6:6" hidden="1" x14ac:dyDescent="0.3">
      <c r="F338" s="1"/>
    </row>
    <row r="339" spans="6:6" hidden="1" x14ac:dyDescent="0.3">
      <c r="F339" s="1"/>
    </row>
    <row r="340" spans="6:6" hidden="1" x14ac:dyDescent="0.3">
      <c r="F340" s="1"/>
    </row>
    <row r="341" spans="6:6" hidden="1" x14ac:dyDescent="0.3">
      <c r="F341" s="1"/>
    </row>
    <row r="342" spans="6:6" hidden="1" x14ac:dyDescent="0.3">
      <c r="F342" s="1"/>
    </row>
    <row r="343" spans="6:6" hidden="1" x14ac:dyDescent="0.3">
      <c r="F343" s="1"/>
    </row>
    <row r="344" spans="6:6" hidden="1" x14ac:dyDescent="0.3">
      <c r="F344" s="1"/>
    </row>
    <row r="345" spans="6:6" hidden="1" x14ac:dyDescent="0.3">
      <c r="F345" s="1"/>
    </row>
    <row r="346" spans="6:6" hidden="1" x14ac:dyDescent="0.3">
      <c r="F346" s="1"/>
    </row>
    <row r="347" spans="6:6" hidden="1" x14ac:dyDescent="0.3">
      <c r="F347" s="1"/>
    </row>
    <row r="348" spans="6:6" hidden="1" x14ac:dyDescent="0.3">
      <c r="F348" s="1"/>
    </row>
    <row r="349" spans="6:6" hidden="1" x14ac:dyDescent="0.3">
      <c r="F349" s="1"/>
    </row>
    <row r="350" spans="6:6" hidden="1" x14ac:dyDescent="0.3">
      <c r="F350" s="1"/>
    </row>
    <row r="351" spans="6:6" hidden="1" x14ac:dyDescent="0.3">
      <c r="F351" s="1"/>
    </row>
    <row r="352" spans="6:6" hidden="1" x14ac:dyDescent="0.3">
      <c r="F352" s="1"/>
    </row>
    <row r="353" spans="6:6" hidden="1" x14ac:dyDescent="0.3">
      <c r="F353" s="1"/>
    </row>
    <row r="354" spans="6:6" hidden="1" x14ac:dyDescent="0.3">
      <c r="F354" s="1"/>
    </row>
    <row r="355" spans="6:6" hidden="1" x14ac:dyDescent="0.3">
      <c r="F355" s="1"/>
    </row>
    <row r="356" spans="6:6" hidden="1" x14ac:dyDescent="0.3">
      <c r="F356" s="1"/>
    </row>
    <row r="357" spans="6:6" hidden="1" x14ac:dyDescent="0.3">
      <c r="F357" s="1"/>
    </row>
    <row r="358" spans="6:6" hidden="1" x14ac:dyDescent="0.3">
      <c r="F358" s="1"/>
    </row>
    <row r="359" spans="6:6" hidden="1" x14ac:dyDescent="0.3">
      <c r="F359" s="1"/>
    </row>
    <row r="360" spans="6:6" hidden="1" x14ac:dyDescent="0.3">
      <c r="F360" s="1"/>
    </row>
    <row r="361" spans="6:6" hidden="1" x14ac:dyDescent="0.3">
      <c r="F361" s="1"/>
    </row>
    <row r="362" spans="6:6" hidden="1" x14ac:dyDescent="0.3">
      <c r="F362" s="1"/>
    </row>
    <row r="364" spans="6:6" x14ac:dyDescent="0.3">
      <c r="F364" s="30">
        <f>SUBTOTAL(9,F11:F281)</f>
        <v>827063.95</v>
      </c>
    </row>
  </sheetData>
  <autoFilter ref="E1:E362">
    <filterColumn colId="0">
      <filters>
        <filter val="Výukové pomůcky"/>
      </filters>
    </filterColumn>
  </autoFilter>
  <mergeCells count="63">
    <mergeCell ref="G268:G269"/>
    <mergeCell ref="G175:G176"/>
    <mergeCell ref="G152:G162"/>
    <mergeCell ref="G165:G173"/>
    <mergeCell ref="G177:G189"/>
    <mergeCell ref="G194:G221"/>
    <mergeCell ref="B261:B267"/>
    <mergeCell ref="G12:G14"/>
    <mergeCell ref="G15:G16"/>
    <mergeCell ref="B240:B243"/>
    <mergeCell ref="G225:G227"/>
    <mergeCell ref="G228:G229"/>
    <mergeCell ref="G240:G243"/>
    <mergeCell ref="B175:B176"/>
    <mergeCell ref="B152:B162"/>
    <mergeCell ref="B165:B173"/>
    <mergeCell ref="B177:B189"/>
    <mergeCell ref="B194:B221"/>
    <mergeCell ref="A2:I2"/>
    <mergeCell ref="B72:B79"/>
    <mergeCell ref="B80:B133"/>
    <mergeCell ref="B137:B138"/>
    <mergeCell ref="B139:B150"/>
    <mergeCell ref="G72:G79"/>
    <mergeCell ref="G137:G138"/>
    <mergeCell ref="G80:G136"/>
    <mergeCell ref="G139:G150"/>
    <mergeCell ref="B12:B14"/>
    <mergeCell ref="B15:B16"/>
    <mergeCell ref="B50:B60"/>
    <mergeCell ref="B62:B68"/>
    <mergeCell ref="B69:B71"/>
    <mergeCell ref="G47:G49"/>
    <mergeCell ref="G50:G60"/>
    <mergeCell ref="G62:G68"/>
    <mergeCell ref="G69:G71"/>
    <mergeCell ref="B26:B37"/>
    <mergeCell ref="G26:G37"/>
    <mergeCell ref="B40:B46"/>
    <mergeCell ref="G40:G46"/>
    <mergeCell ref="B47:B49"/>
    <mergeCell ref="B4:B11"/>
    <mergeCell ref="G4:G11"/>
    <mergeCell ref="B17:B19"/>
    <mergeCell ref="B20:B25"/>
    <mergeCell ref="G17:G19"/>
    <mergeCell ref="G20:G25"/>
    <mergeCell ref="B271:B273"/>
    <mergeCell ref="B276:B278"/>
    <mergeCell ref="G222:G224"/>
    <mergeCell ref="G232:G234"/>
    <mergeCell ref="G235:G238"/>
    <mergeCell ref="G244:G260"/>
    <mergeCell ref="G261:G267"/>
    <mergeCell ref="G271:G273"/>
    <mergeCell ref="G276:G278"/>
    <mergeCell ref="B268:B269"/>
    <mergeCell ref="B225:B227"/>
    <mergeCell ref="B228:B229"/>
    <mergeCell ref="B222:B224"/>
    <mergeCell ref="B232:B234"/>
    <mergeCell ref="B235:B238"/>
    <mergeCell ref="B244:B26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8" sqref="N8"/>
    </sheetView>
  </sheetViews>
  <sheetFormatPr defaultRowHeight="14.4" x14ac:dyDescent="0.3"/>
  <sheetData/>
  <sortState ref="E3:F60">
    <sortCondition ref="E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7"/>
  <sheetViews>
    <sheetView topLeftCell="A72" workbookViewId="0">
      <selection activeCell="F85" sqref="F85:H113"/>
    </sheetView>
  </sheetViews>
  <sheetFormatPr defaultRowHeight="14.4" x14ac:dyDescent="0.3"/>
  <cols>
    <col min="2" max="2" width="32.21875" customWidth="1"/>
    <col min="3" max="3" width="44.88671875" customWidth="1"/>
    <col min="4" max="4" width="32.21875" customWidth="1"/>
    <col min="6" max="6" width="23.44140625" customWidth="1"/>
    <col min="7" max="7" width="42.6640625" customWidth="1"/>
    <col min="8" max="8" width="16.33203125" customWidth="1"/>
  </cols>
  <sheetData>
    <row r="2" ht="15" customHeight="1" x14ac:dyDescent="0.3"/>
    <row r="3" ht="15" customHeight="1" x14ac:dyDescent="0.3"/>
    <row r="4" ht="15" customHeight="1" x14ac:dyDescent="0.3"/>
    <row r="5" ht="15" customHeight="1" x14ac:dyDescent="0.3"/>
    <row r="6" ht="15" customHeight="1" x14ac:dyDescent="0.3"/>
    <row r="7" ht="15" customHeight="1" x14ac:dyDescent="0.3"/>
    <row r="8" ht="15" customHeight="1" x14ac:dyDescent="0.3"/>
    <row r="9" ht="15" customHeight="1" x14ac:dyDescent="0.3"/>
    <row r="10" ht="15" customHeight="1" x14ac:dyDescent="0.3"/>
    <row r="11" ht="15" customHeight="1" x14ac:dyDescent="0.3"/>
    <row r="12" ht="15" customHeight="1" x14ac:dyDescent="0.3"/>
    <row r="13" ht="15" customHeight="1" x14ac:dyDescent="0.3"/>
    <row r="14" ht="15" customHeight="1" x14ac:dyDescent="0.3"/>
    <row r="15" ht="15" customHeight="1" x14ac:dyDescent="0.3"/>
    <row r="16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Lorencova</dc:creator>
  <cp:lastModifiedBy>marti</cp:lastModifiedBy>
  <dcterms:created xsi:type="dcterms:W3CDTF">2021-11-04T12:03:18Z</dcterms:created>
  <dcterms:modified xsi:type="dcterms:W3CDTF">2022-11-18T20:31:56Z</dcterms:modified>
</cp:coreProperties>
</file>